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ЭтаКнига" defaultThemeVersion="124226"/>
  <mc:AlternateContent xmlns:mc="http://schemas.openxmlformats.org/markup-compatibility/2006">
    <mc:Choice Requires="x15">
      <x15ac:absPath xmlns:x15ac="http://schemas.microsoft.com/office/spreadsheetml/2010/11/ac" url="C:\Users\User\Desktop\Остатки\"/>
    </mc:Choice>
  </mc:AlternateContent>
  <xr:revisionPtr revIDLastSave="0" documentId="8_{C38494A5-B09F-48EC-951F-5ECF37EB423E}" xr6:coauthVersionLast="47" xr6:coauthVersionMax="47" xr10:uidLastSave="{00000000-0000-0000-0000-000000000000}"/>
  <bookViews>
    <workbookView xWindow="-120" yWindow="-120" windowWidth="29040" windowHeight="15840" xr2:uid="{00000000-000D-0000-FFFF-FFFF00000000}"/>
  </bookViews>
  <sheets>
    <sheet name="Лист1" sheetId="1" r:id="rId1"/>
    <sheet name="Лист2" sheetId="2" r:id="rId2"/>
  </sheets>
  <definedNames>
    <definedName name="_xlnm._FilterDatabase" localSheetId="0" hidden="1">Лист1!$S$1:$S$1738</definedName>
    <definedName name="Искусственный_шелк" localSheetId="0">Лист1!$B$358</definedName>
    <definedName name="Корректирующее_бельё" localSheetId="0">Лист1!#REF!</definedName>
    <definedName name="Натуральный_шелк" localSheetId="0">Лист1!$B$10</definedName>
    <definedName name="Одежда" localSheetId="0">Лист1!#REF!</definedName>
    <definedName name="Пляжные_коллекции" localSheetId="0">Лист1!$B$1688</definedName>
    <definedName name="Хлопок_и_вискоза" localSheetId="0">Лист1!$B$1006</definedName>
    <definedName name="Эротика" localSheetId="0">Лист1!#REF!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735" i="1" l="1"/>
  <c r="Q1736" i="1" s="1"/>
  <c r="Q1737" i="1" s="1"/>
  <c r="Q1738" i="1" s="1"/>
  <c r="Q1731" i="1"/>
  <c r="Q1732" i="1" s="1"/>
  <c r="Q1733" i="1" s="1"/>
  <c r="Q1734" i="1" s="1"/>
  <c r="Q1727" i="1"/>
  <c r="Q1728" i="1" s="1"/>
  <c r="Q1729" i="1" s="1"/>
  <c r="Q1730" i="1" s="1"/>
  <c r="Q1722" i="1"/>
  <c r="Q1723" i="1" s="1"/>
  <c r="Q1724" i="1" s="1"/>
  <c r="Q1725" i="1" s="1"/>
  <c r="Q1726" i="1" s="1"/>
  <c r="Q1718" i="1"/>
  <c r="Q1719" i="1" s="1"/>
  <c r="Q1720" i="1" s="1"/>
  <c r="Q1721" i="1" s="1"/>
  <c r="Q1714" i="1"/>
  <c r="Q1715" i="1" s="1"/>
  <c r="Q1716" i="1" s="1"/>
  <c r="Q1717" i="1" s="1"/>
  <c r="Q1710" i="1"/>
  <c r="Q1711" i="1" s="1"/>
  <c r="Q1712" i="1" s="1"/>
  <c r="Q1713" i="1" s="1"/>
  <c r="Q1706" i="1"/>
  <c r="Q1707" i="1" s="1"/>
  <c r="Q1708" i="1" s="1"/>
  <c r="Q1709" i="1" s="1"/>
  <c r="Q1700" i="1"/>
  <c r="Q1701" i="1" s="1"/>
  <c r="Q1702" i="1" s="1"/>
  <c r="Q1703" i="1" s="1"/>
  <c r="Q1704" i="1" s="1"/>
  <c r="Q1705" i="1" s="1"/>
  <c r="Q1695" i="1"/>
  <c r="Q1696" i="1" s="1"/>
  <c r="Q1697" i="1" s="1"/>
  <c r="Q1698" i="1" s="1"/>
  <c r="Q1699" i="1" s="1"/>
  <c r="Q1690" i="1"/>
  <c r="Q1691" i="1" s="1"/>
  <c r="Q1692" i="1" s="1"/>
  <c r="Q1693" i="1" s="1"/>
  <c r="Q1694" i="1" s="1"/>
  <c r="Q1683" i="1"/>
  <c r="Q1684" i="1" s="1"/>
  <c r="Q1685" i="1" s="1"/>
  <c r="Q1686" i="1" s="1"/>
  <c r="Q1687" i="1" s="1"/>
  <c r="Q1688" i="1" s="1"/>
  <c r="Q1689" i="1" s="1"/>
  <c r="Q1678" i="1"/>
  <c r="Q1679" i="1" s="1"/>
  <c r="Q1680" i="1" s="1"/>
  <c r="Q1681" i="1" s="1"/>
  <c r="Q1682" i="1" s="1"/>
  <c r="Q1673" i="1"/>
  <c r="Q1674" i="1" s="1"/>
  <c r="Q1675" i="1" s="1"/>
  <c r="Q1676" i="1" s="1"/>
  <c r="Q1677" i="1" s="1"/>
  <c r="Q1669" i="1"/>
  <c r="Q1670" i="1" s="1"/>
  <c r="Q1671" i="1" s="1"/>
  <c r="Q1672" i="1" s="1"/>
  <c r="Q1662" i="1"/>
  <c r="Q1663" i="1" s="1"/>
  <c r="Q1664" i="1" s="1"/>
  <c r="Q1665" i="1" s="1"/>
  <c r="Q1666" i="1" s="1"/>
  <c r="Q1667" i="1" s="1"/>
  <c r="Q1668" i="1" s="1"/>
  <c r="Q1655" i="1"/>
  <c r="Q1656" i="1" s="1"/>
  <c r="Q1657" i="1" s="1"/>
  <c r="Q1658" i="1" s="1"/>
  <c r="Q1659" i="1" s="1"/>
  <c r="Q1660" i="1" s="1"/>
  <c r="Q1661" i="1" s="1"/>
  <c r="Q1650" i="1"/>
  <c r="Q1651" i="1" s="1"/>
  <c r="Q1652" i="1" s="1"/>
  <c r="Q1653" i="1" s="1"/>
  <c r="Q1654" i="1" s="1"/>
  <c r="Q1644" i="1"/>
  <c r="Q1645" i="1" s="1"/>
  <c r="Q1646" i="1" s="1"/>
  <c r="Q1647" i="1" s="1"/>
  <c r="Q1648" i="1" s="1"/>
  <c r="Q1649" i="1" s="1"/>
  <c r="Q1638" i="1"/>
  <c r="Q1639" i="1" s="1"/>
  <c r="Q1640" i="1" s="1"/>
  <c r="Q1641" i="1" s="1"/>
  <c r="Q1642" i="1" s="1"/>
  <c r="Q1643" i="1" s="1"/>
  <c r="Q1632" i="1"/>
  <c r="Q1633" i="1" s="1"/>
  <c r="Q1634" i="1" s="1"/>
  <c r="Q1635" i="1" s="1"/>
  <c r="Q1636" i="1" s="1"/>
  <c r="Q1637" i="1" s="1"/>
  <c r="Q1625" i="1"/>
  <c r="Q1626" i="1" s="1"/>
  <c r="Q1627" i="1" s="1"/>
  <c r="Q1628" i="1" s="1"/>
  <c r="Q1629" i="1" s="1"/>
  <c r="Q1630" i="1" s="1"/>
  <c r="Q1631" i="1" s="1"/>
  <c r="Q1618" i="1"/>
  <c r="Q1619" i="1" s="1"/>
  <c r="Q1620" i="1" s="1"/>
  <c r="Q1621" i="1" s="1"/>
  <c r="Q1622" i="1" s="1"/>
  <c r="Q1623" i="1" s="1"/>
  <c r="Q1624" i="1" s="1"/>
  <c r="Q1614" i="1"/>
  <c r="Q1615" i="1" s="1"/>
  <c r="Q1616" i="1" s="1"/>
  <c r="Q1617" i="1" s="1"/>
  <c r="Q1609" i="1"/>
  <c r="Q1610" i="1" s="1"/>
  <c r="Q1611" i="1" s="1"/>
  <c r="Q1612" i="1" s="1"/>
  <c r="Q1613" i="1" s="1"/>
  <c r="Q1603" i="1"/>
  <c r="Q1604" i="1" s="1"/>
  <c r="Q1605" i="1" s="1"/>
  <c r="Q1606" i="1" s="1"/>
  <c r="Q1607" i="1" s="1"/>
  <c r="Q1608" i="1" s="1"/>
  <c r="Q1596" i="1"/>
  <c r="Q1597" i="1" s="1"/>
  <c r="Q1598" i="1" s="1"/>
  <c r="Q1599" i="1" s="1"/>
  <c r="Q1600" i="1" s="1"/>
  <c r="Q1601" i="1" s="1"/>
  <c r="Q1602" i="1" s="1"/>
  <c r="Q1591" i="1"/>
  <c r="Q1592" i="1" s="1"/>
  <c r="Q1593" i="1" s="1"/>
  <c r="Q1594" i="1" s="1"/>
  <c r="Q1595" i="1" s="1"/>
  <c r="Q1587" i="1"/>
  <c r="Q1588" i="1" s="1"/>
  <c r="Q1589" i="1" s="1"/>
  <c r="Q1590" i="1" s="1"/>
  <c r="Q1583" i="1"/>
  <c r="Q1584" i="1" s="1"/>
  <c r="Q1585" i="1" s="1"/>
  <c r="Q1586" i="1" s="1"/>
  <c r="Q1579" i="1"/>
  <c r="Q1580" i="1" s="1"/>
  <c r="Q1581" i="1" s="1"/>
  <c r="Q1582" i="1" s="1"/>
  <c r="Q1575" i="1"/>
  <c r="Q1576" i="1" s="1"/>
  <c r="Q1577" i="1" s="1"/>
  <c r="Q1578" i="1" s="1"/>
  <c r="Q1571" i="1"/>
  <c r="Q1572" i="1" s="1"/>
  <c r="Q1573" i="1" s="1"/>
  <c r="Q1574" i="1" s="1"/>
  <c r="Q1567" i="1"/>
  <c r="Q1568" i="1" s="1"/>
  <c r="Q1569" i="1" s="1"/>
  <c r="Q1570" i="1" s="1"/>
  <c r="Q1563" i="1"/>
  <c r="Q1564" i="1" s="1"/>
  <c r="Q1565" i="1" s="1"/>
  <c r="Q1566" i="1" s="1"/>
  <c r="Q1559" i="1"/>
  <c r="Q1560" i="1" s="1"/>
  <c r="Q1561" i="1" s="1"/>
  <c r="Q1562" i="1" s="1"/>
  <c r="Q1554" i="1"/>
  <c r="Q1555" i="1" s="1"/>
  <c r="Q1556" i="1" s="1"/>
  <c r="Q1557" i="1" s="1"/>
  <c r="Q1558" i="1" s="1"/>
  <c r="Q1550" i="1"/>
  <c r="Q1551" i="1" s="1"/>
  <c r="Q1552" i="1" s="1"/>
  <c r="Q1553" i="1" s="1"/>
  <c r="Q1546" i="1"/>
  <c r="Q1547" i="1" s="1"/>
  <c r="Q1548" i="1" s="1"/>
  <c r="Q1549" i="1" s="1"/>
  <c r="Q1542" i="1"/>
  <c r="Q1543" i="1" s="1"/>
  <c r="Q1544" i="1" s="1"/>
  <c r="Q1545" i="1" s="1"/>
  <c r="Q1538" i="1"/>
  <c r="Q1539" i="1" s="1"/>
  <c r="Q1540" i="1" s="1"/>
  <c r="Q1541" i="1" s="1"/>
  <c r="Q1534" i="1"/>
  <c r="Q1535" i="1" s="1"/>
  <c r="Q1536" i="1" s="1"/>
  <c r="Q1537" i="1" s="1"/>
  <c r="Q1533" i="1"/>
  <c r="Q1530" i="1"/>
  <c r="Q1531" i="1" s="1"/>
  <c r="Q1532" i="1" s="1"/>
  <c r="Q1529" i="1"/>
  <c r="Q1526" i="1"/>
  <c r="Q1527" i="1" s="1"/>
  <c r="Q1528" i="1" s="1"/>
  <c r="Q1525" i="1"/>
  <c r="Q1522" i="1"/>
  <c r="Q1523" i="1" s="1"/>
  <c r="Q1524" i="1" s="1"/>
  <c r="Q1521" i="1"/>
  <c r="Q1518" i="1"/>
  <c r="Q1519" i="1" s="1"/>
  <c r="Q1520" i="1" s="1"/>
  <c r="Q1517" i="1"/>
  <c r="Q1514" i="1"/>
  <c r="Q1515" i="1" s="1"/>
  <c r="Q1516" i="1" s="1"/>
  <c r="Q1513" i="1"/>
  <c r="Q1510" i="1"/>
  <c r="Q1511" i="1" s="1"/>
  <c r="Q1512" i="1" s="1"/>
  <c r="Q1509" i="1"/>
  <c r="Q1506" i="1"/>
  <c r="Q1507" i="1" s="1"/>
  <c r="Q1508" i="1" s="1"/>
  <c r="Q1505" i="1"/>
  <c r="Q1502" i="1"/>
  <c r="Q1503" i="1" s="1"/>
  <c r="Q1504" i="1" s="1"/>
  <c r="Q1501" i="1"/>
  <c r="Q1496" i="1"/>
  <c r="Q1497" i="1" s="1"/>
  <c r="Q1498" i="1" s="1"/>
  <c r="Q1499" i="1" s="1"/>
  <c r="Q1500" i="1" s="1"/>
  <c r="Q1492" i="1"/>
  <c r="Q1493" i="1" s="1"/>
  <c r="Q1494" i="1" s="1"/>
  <c r="Q1495" i="1" s="1"/>
  <c r="Q1488" i="1"/>
  <c r="Q1489" i="1" s="1"/>
  <c r="Q1490" i="1" s="1"/>
  <c r="Q1491" i="1" s="1"/>
  <c r="Q1484" i="1"/>
  <c r="Q1485" i="1" s="1"/>
  <c r="Q1486" i="1" s="1"/>
  <c r="Q1487" i="1" s="1"/>
  <c r="Q1480" i="1"/>
  <c r="Q1481" i="1" s="1"/>
  <c r="Q1482" i="1" s="1"/>
  <c r="Q1483" i="1" s="1"/>
  <c r="Q1476" i="1"/>
  <c r="Q1477" i="1" s="1"/>
  <c r="Q1478" i="1" s="1"/>
  <c r="Q1479" i="1" s="1"/>
  <c r="Q1472" i="1"/>
  <c r="Q1473" i="1" s="1"/>
  <c r="Q1474" i="1" s="1"/>
  <c r="Q1475" i="1" s="1"/>
  <c r="Q1471" i="1"/>
  <c r="Q1468" i="1"/>
  <c r="Q1469" i="1" s="1"/>
  <c r="Q1470" i="1" s="1"/>
  <c r="Q1467" i="1"/>
  <c r="Q1463" i="1"/>
  <c r="Q1464" i="1" s="1"/>
  <c r="Q1465" i="1" s="1"/>
  <c r="Q1466" i="1" s="1"/>
  <c r="Q1457" i="1"/>
  <c r="Q1458" i="1" s="1"/>
  <c r="Q1459" i="1" s="1"/>
  <c r="Q1460" i="1" s="1"/>
  <c r="Q1461" i="1" s="1"/>
  <c r="Q1462" i="1" s="1"/>
  <c r="Q1452" i="1"/>
  <c r="Q1453" i="1" s="1"/>
  <c r="Q1454" i="1" s="1"/>
  <c r="Q1455" i="1" s="1"/>
  <c r="Q1456" i="1" s="1"/>
  <c r="Q1447" i="1"/>
  <c r="Q1448" i="1" s="1"/>
  <c r="Q1449" i="1" s="1"/>
  <c r="Q1450" i="1" s="1"/>
  <c r="Q1451" i="1" s="1"/>
  <c r="Q1442" i="1"/>
  <c r="Q1443" i="1" s="1"/>
  <c r="Q1444" i="1" s="1"/>
  <c r="Q1445" i="1" s="1"/>
  <c r="Q1446" i="1" s="1"/>
  <c r="Q1436" i="1"/>
  <c r="Q1437" i="1" s="1"/>
  <c r="Q1438" i="1" s="1"/>
  <c r="Q1439" i="1" s="1"/>
  <c r="Q1440" i="1" s="1"/>
  <c r="Q1441" i="1" s="1"/>
  <c r="Q1431" i="1"/>
  <c r="Q1432" i="1" s="1"/>
  <c r="Q1433" i="1" s="1"/>
  <c r="Q1434" i="1" s="1"/>
  <c r="Q1435" i="1" s="1"/>
  <c r="Q1427" i="1"/>
  <c r="Q1428" i="1" s="1"/>
  <c r="Q1429" i="1" s="1"/>
  <c r="Q1430" i="1" s="1"/>
  <c r="Q1422" i="1"/>
  <c r="Q1423" i="1" s="1"/>
  <c r="Q1424" i="1" s="1"/>
  <c r="Q1425" i="1" s="1"/>
  <c r="Q1426" i="1" s="1"/>
  <c r="Q1418" i="1"/>
  <c r="Q1419" i="1" s="1"/>
  <c r="Q1420" i="1" s="1"/>
  <c r="Q1421" i="1" s="1"/>
  <c r="Q1414" i="1"/>
  <c r="Q1415" i="1" s="1"/>
  <c r="Q1416" i="1" s="1"/>
  <c r="Q1417" i="1" s="1"/>
  <c r="Q1410" i="1"/>
  <c r="Q1411" i="1" s="1"/>
  <c r="Q1412" i="1" s="1"/>
  <c r="Q1413" i="1" s="1"/>
  <c r="Q1406" i="1"/>
  <c r="Q1407" i="1" s="1"/>
  <c r="Q1408" i="1" s="1"/>
  <c r="Q1409" i="1" s="1"/>
  <c r="Q1402" i="1"/>
  <c r="Q1403" i="1" s="1"/>
  <c r="Q1404" i="1" s="1"/>
  <c r="Q1405" i="1" s="1"/>
  <c r="Q1396" i="1"/>
  <c r="Q1397" i="1" s="1"/>
  <c r="Q1398" i="1" s="1"/>
  <c r="Q1399" i="1" s="1"/>
  <c r="Q1400" i="1" s="1"/>
  <c r="Q1401" i="1" s="1"/>
  <c r="Q1391" i="1"/>
  <c r="Q1392" i="1" s="1"/>
  <c r="Q1393" i="1" s="1"/>
  <c r="Q1394" i="1" s="1"/>
  <c r="Q1395" i="1" s="1"/>
  <c r="Q1386" i="1"/>
  <c r="Q1387" i="1" s="1"/>
  <c r="Q1388" i="1" s="1"/>
  <c r="Q1389" i="1" s="1"/>
  <c r="Q1390" i="1" s="1"/>
  <c r="Q1381" i="1"/>
  <c r="Q1382" i="1" s="1"/>
  <c r="Q1383" i="1" s="1"/>
  <c r="Q1384" i="1" s="1"/>
  <c r="Q1385" i="1" s="1"/>
  <c r="Q1376" i="1"/>
  <c r="Q1377" i="1" s="1"/>
  <c r="Q1378" i="1" s="1"/>
  <c r="Q1379" i="1" s="1"/>
  <c r="Q1380" i="1" s="1"/>
  <c r="Q1371" i="1"/>
  <c r="Q1372" i="1" s="1"/>
  <c r="Q1373" i="1" s="1"/>
  <c r="Q1374" i="1" s="1"/>
  <c r="Q1375" i="1" s="1"/>
  <c r="Q1367" i="1"/>
  <c r="Q1368" i="1" s="1"/>
  <c r="Q1369" i="1" s="1"/>
  <c r="Q1370" i="1" s="1"/>
  <c r="Q1362" i="1"/>
  <c r="Q1363" i="1" s="1"/>
  <c r="Q1364" i="1" s="1"/>
  <c r="Q1365" i="1" s="1"/>
  <c r="Q1366" i="1" s="1"/>
  <c r="Q1358" i="1"/>
  <c r="Q1359" i="1" s="1"/>
  <c r="Q1360" i="1" s="1"/>
  <c r="Q1361" i="1" s="1"/>
  <c r="Q1354" i="1"/>
  <c r="Q1355" i="1" s="1"/>
  <c r="Q1356" i="1" s="1"/>
  <c r="Q1357" i="1" s="1"/>
  <c r="Q1349" i="1"/>
  <c r="Q1350" i="1" s="1"/>
  <c r="Q1351" i="1" s="1"/>
  <c r="Q1352" i="1" s="1"/>
  <c r="Q1353" i="1" s="1"/>
  <c r="Q1345" i="1"/>
  <c r="Q1346" i="1" s="1"/>
  <c r="Q1347" i="1" s="1"/>
  <c r="Q1348" i="1" s="1"/>
  <c r="Q1341" i="1"/>
  <c r="Q1342" i="1" s="1"/>
  <c r="Q1343" i="1" s="1"/>
  <c r="Q1344" i="1" s="1"/>
  <c r="Q1337" i="1"/>
  <c r="Q1338" i="1" s="1"/>
  <c r="Q1339" i="1" s="1"/>
  <c r="Q1340" i="1" s="1"/>
  <c r="Q1333" i="1"/>
  <c r="Q1334" i="1" s="1"/>
  <c r="Q1335" i="1" s="1"/>
  <c r="Q1336" i="1" s="1"/>
  <c r="Q1329" i="1"/>
  <c r="Q1330" i="1" s="1"/>
  <c r="Q1331" i="1" s="1"/>
  <c r="Q1332" i="1" s="1"/>
  <c r="Q1325" i="1"/>
  <c r="Q1326" i="1" s="1"/>
  <c r="Q1327" i="1" s="1"/>
  <c r="Q1328" i="1" s="1"/>
  <c r="Q1320" i="1"/>
  <c r="Q1321" i="1" s="1"/>
  <c r="Q1322" i="1" s="1"/>
  <c r="Q1323" i="1" s="1"/>
  <c r="Q1324" i="1" s="1"/>
  <c r="Q1316" i="1"/>
  <c r="Q1317" i="1" s="1"/>
  <c r="Q1318" i="1" s="1"/>
  <c r="Q1319" i="1" s="1"/>
  <c r="Q1312" i="1"/>
  <c r="Q1313" i="1" s="1"/>
  <c r="Q1314" i="1" s="1"/>
  <c r="Q1315" i="1" s="1"/>
  <c r="Q1308" i="1"/>
  <c r="Q1309" i="1" s="1"/>
  <c r="Q1310" i="1" s="1"/>
  <c r="Q1311" i="1" s="1"/>
  <c r="Q1304" i="1"/>
  <c r="Q1305" i="1" s="1"/>
  <c r="Q1306" i="1" s="1"/>
  <c r="Q1307" i="1" s="1"/>
  <c r="Q1300" i="1"/>
  <c r="Q1301" i="1" s="1"/>
  <c r="Q1302" i="1" s="1"/>
  <c r="Q1303" i="1" s="1"/>
  <c r="Q1299" i="1"/>
  <c r="Q1295" i="1"/>
  <c r="Q1296" i="1" s="1"/>
  <c r="Q1297" i="1" s="1"/>
  <c r="Q1298" i="1" s="1"/>
  <c r="Q1291" i="1"/>
  <c r="Q1292" i="1" s="1"/>
  <c r="Q1293" i="1" s="1"/>
  <c r="Q1294" i="1" s="1"/>
  <c r="Q1288" i="1"/>
  <c r="Q1289" i="1" s="1"/>
  <c r="Q1290" i="1" s="1"/>
  <c r="Q1287" i="1"/>
  <c r="Q1284" i="1"/>
  <c r="Q1285" i="1" s="1"/>
  <c r="Q1286" i="1" s="1"/>
  <c r="Q1282" i="1"/>
  <c r="Q1283" i="1" s="1"/>
  <c r="Q1280" i="1"/>
  <c r="Q1281" i="1" s="1"/>
  <c r="Q1278" i="1"/>
  <c r="Q1279" i="1" s="1"/>
  <c r="Q1273" i="1"/>
  <c r="Q1274" i="1" s="1"/>
  <c r="Q1275" i="1" s="1"/>
  <c r="Q1276" i="1" s="1"/>
  <c r="Q1277" i="1" s="1"/>
  <c r="Q1269" i="1"/>
  <c r="Q1270" i="1" s="1"/>
  <c r="Q1271" i="1" s="1"/>
  <c r="Q1272" i="1" s="1"/>
  <c r="Q1266" i="1"/>
  <c r="Q1267" i="1" s="1"/>
  <c r="Q1268" i="1" s="1"/>
  <c r="Q1265" i="1"/>
  <c r="Q1262" i="1"/>
  <c r="Q1263" i="1" s="1"/>
  <c r="Q1264" i="1" s="1"/>
  <c r="Q1261" i="1"/>
  <c r="Q1256" i="1"/>
  <c r="Q1257" i="1" s="1"/>
  <c r="Q1258" i="1" s="1"/>
  <c r="Q1259" i="1" s="1"/>
  <c r="Q1260" i="1" s="1"/>
  <c r="Q1252" i="1"/>
  <c r="Q1253" i="1" s="1"/>
  <c r="Q1254" i="1" s="1"/>
  <c r="Q1255" i="1" s="1"/>
  <c r="Q1248" i="1"/>
  <c r="Q1249" i="1" s="1"/>
  <c r="Q1250" i="1" s="1"/>
  <c r="Q1251" i="1" s="1"/>
  <c r="Q1244" i="1"/>
  <c r="Q1245" i="1" s="1"/>
  <c r="Q1246" i="1" s="1"/>
  <c r="Q1247" i="1" s="1"/>
  <c r="Q1236" i="1"/>
  <c r="Q1237" i="1" s="1"/>
  <c r="Q1238" i="1" s="1"/>
  <c r="Q1239" i="1" s="1"/>
  <c r="Q1240" i="1" s="1"/>
  <c r="Q1241" i="1" s="1"/>
  <c r="Q1242" i="1" s="1"/>
  <c r="Q1243" i="1" s="1"/>
  <c r="Q1234" i="1"/>
  <c r="Q1235" i="1" s="1"/>
  <c r="Q1225" i="1"/>
  <c r="Q1226" i="1" s="1"/>
  <c r="Q1227" i="1" s="1"/>
  <c r="Q1228" i="1" s="1"/>
  <c r="Q1229" i="1" s="1"/>
  <c r="Q1230" i="1" s="1"/>
  <c r="Q1231" i="1" s="1"/>
  <c r="Q1232" i="1" s="1"/>
  <c r="Q1233" i="1" s="1"/>
  <c r="Q1216" i="1"/>
  <c r="Q1217" i="1" s="1"/>
  <c r="Q1218" i="1" s="1"/>
  <c r="Q1219" i="1" s="1"/>
  <c r="Q1220" i="1" s="1"/>
  <c r="Q1221" i="1" s="1"/>
  <c r="Q1222" i="1" s="1"/>
  <c r="Q1223" i="1" s="1"/>
  <c r="Q1224" i="1" s="1"/>
  <c r="D1224" i="1" s="1"/>
  <c r="R1224" i="1" s="1"/>
  <c r="R1223" i="1" s="1"/>
  <c r="R1222" i="1" s="1"/>
  <c r="R1221" i="1" s="1"/>
  <c r="R1220" i="1" s="1"/>
  <c r="R1219" i="1" s="1"/>
  <c r="R1218" i="1" s="1"/>
  <c r="R1217" i="1" s="1"/>
  <c r="R1216" i="1" s="1"/>
  <c r="Q1208" i="1"/>
  <c r="Q1209" i="1" s="1"/>
  <c r="Q1210" i="1" s="1"/>
  <c r="Q1211" i="1" s="1"/>
  <c r="Q1212" i="1" s="1"/>
  <c r="Q1213" i="1" s="1"/>
  <c r="Q1214" i="1" s="1"/>
  <c r="Q1215" i="1" s="1"/>
  <c r="Q1207" i="1"/>
  <c r="Q1201" i="1"/>
  <c r="Q1202" i="1" s="1"/>
  <c r="Q1203" i="1" s="1"/>
  <c r="Q1204" i="1" s="1"/>
  <c r="Q1205" i="1" s="1"/>
  <c r="Q1206" i="1" s="1"/>
  <c r="Q1192" i="1"/>
  <c r="Q1193" i="1" s="1"/>
  <c r="Q1194" i="1" s="1"/>
  <c r="Q1195" i="1" s="1"/>
  <c r="Q1196" i="1" s="1"/>
  <c r="Q1197" i="1" s="1"/>
  <c r="Q1198" i="1" s="1"/>
  <c r="Q1199" i="1" s="1"/>
  <c r="Q1200" i="1" s="1"/>
  <c r="Q1187" i="1"/>
  <c r="Q1188" i="1" s="1"/>
  <c r="Q1189" i="1" s="1"/>
  <c r="Q1190" i="1" s="1"/>
  <c r="Q1191" i="1" s="1"/>
  <c r="Q1183" i="1"/>
  <c r="Q1184" i="1" s="1"/>
  <c r="Q1185" i="1" s="1"/>
  <c r="Q1186" i="1" s="1"/>
  <c r="Q1179" i="1"/>
  <c r="Q1180" i="1" s="1"/>
  <c r="Q1181" i="1" s="1"/>
  <c r="Q1182" i="1" s="1"/>
  <c r="Q1175" i="1"/>
  <c r="Q1176" i="1" s="1"/>
  <c r="Q1177" i="1" s="1"/>
  <c r="Q1178" i="1" s="1"/>
  <c r="Q1171" i="1"/>
  <c r="Q1172" i="1" s="1"/>
  <c r="Q1173" i="1" s="1"/>
  <c r="Q1174" i="1" s="1"/>
  <c r="Q1167" i="1"/>
  <c r="Q1168" i="1" s="1"/>
  <c r="Q1169" i="1" s="1"/>
  <c r="Q1170" i="1" s="1"/>
  <c r="Q1166" i="1"/>
  <c r="Q1163" i="1"/>
  <c r="Q1164" i="1" s="1"/>
  <c r="Q1165" i="1" s="1"/>
  <c r="Q1162" i="1"/>
  <c r="Q1159" i="1"/>
  <c r="Q1160" i="1" s="1"/>
  <c r="Q1161" i="1" s="1"/>
  <c r="Q1158" i="1"/>
  <c r="Q1155" i="1"/>
  <c r="Q1156" i="1" s="1"/>
  <c r="Q1157" i="1" s="1"/>
  <c r="Q1154" i="1"/>
  <c r="Q1151" i="1"/>
  <c r="Q1152" i="1" s="1"/>
  <c r="Q1153" i="1" s="1"/>
  <c r="Q1150" i="1"/>
  <c r="Q1145" i="1"/>
  <c r="Q1146" i="1" s="1"/>
  <c r="Q1147" i="1" s="1"/>
  <c r="Q1148" i="1" s="1"/>
  <c r="Q1149" i="1" s="1"/>
  <c r="Q1141" i="1"/>
  <c r="Q1142" i="1" s="1"/>
  <c r="Q1143" i="1" s="1"/>
  <c r="Q1144" i="1" s="1"/>
  <c r="Q1137" i="1"/>
  <c r="Q1138" i="1" s="1"/>
  <c r="Q1139" i="1" s="1"/>
  <c r="Q1140" i="1" s="1"/>
  <c r="Q1133" i="1"/>
  <c r="Q1134" i="1" s="1"/>
  <c r="Q1135" i="1" s="1"/>
  <c r="Q1136" i="1" s="1"/>
  <c r="Q1129" i="1"/>
  <c r="Q1130" i="1" s="1"/>
  <c r="Q1131" i="1" s="1"/>
  <c r="Q1132" i="1" s="1"/>
  <c r="Q1125" i="1"/>
  <c r="Q1126" i="1" s="1"/>
  <c r="Q1127" i="1" s="1"/>
  <c r="Q1128" i="1" s="1"/>
  <c r="Q1121" i="1"/>
  <c r="Q1122" i="1" s="1"/>
  <c r="Q1123" i="1" s="1"/>
  <c r="Q1124" i="1" s="1"/>
  <c r="Q1116" i="1"/>
  <c r="Q1117" i="1" s="1"/>
  <c r="Q1118" i="1" s="1"/>
  <c r="Q1119" i="1" s="1"/>
  <c r="Q1120" i="1" s="1"/>
  <c r="Q1112" i="1"/>
  <c r="Q1113" i="1" s="1"/>
  <c r="Q1114" i="1" s="1"/>
  <c r="Q1115" i="1" s="1"/>
  <c r="Q1108" i="1"/>
  <c r="Q1109" i="1" s="1"/>
  <c r="Q1110" i="1" s="1"/>
  <c r="Q1111" i="1" s="1"/>
  <c r="Q1104" i="1"/>
  <c r="Q1105" i="1" s="1"/>
  <c r="Q1106" i="1" s="1"/>
  <c r="Q1107" i="1" s="1"/>
  <c r="Q1099" i="1"/>
  <c r="Q1100" i="1" s="1"/>
  <c r="Q1101" i="1" s="1"/>
  <c r="Q1102" i="1" s="1"/>
  <c r="Q1103" i="1" s="1"/>
  <c r="Q1095" i="1"/>
  <c r="Q1096" i="1" s="1"/>
  <c r="Q1097" i="1" s="1"/>
  <c r="Q1098" i="1" s="1"/>
  <c r="Q1091" i="1"/>
  <c r="Q1092" i="1" s="1"/>
  <c r="Q1093" i="1" s="1"/>
  <c r="Q1094" i="1" s="1"/>
  <c r="Q1087" i="1"/>
  <c r="Q1088" i="1" s="1"/>
  <c r="Q1089" i="1" s="1"/>
  <c r="Q1090" i="1" s="1"/>
  <c r="Q1083" i="1"/>
  <c r="Q1084" i="1" s="1"/>
  <c r="Q1085" i="1" s="1"/>
  <c r="Q1086" i="1" s="1"/>
  <c r="Q1079" i="1"/>
  <c r="Q1080" i="1" s="1"/>
  <c r="Q1081" i="1" s="1"/>
  <c r="Q1082" i="1" s="1"/>
  <c r="Q1075" i="1"/>
  <c r="Q1076" i="1" s="1"/>
  <c r="Q1077" i="1" s="1"/>
  <c r="Q1078" i="1" s="1"/>
  <c r="Q1071" i="1"/>
  <c r="Q1072" i="1" s="1"/>
  <c r="Q1073" i="1" s="1"/>
  <c r="Q1074" i="1" s="1"/>
  <c r="Q1066" i="1"/>
  <c r="Q1067" i="1" s="1"/>
  <c r="Q1068" i="1" s="1"/>
  <c r="Q1069" i="1" s="1"/>
  <c r="Q1070" i="1" s="1"/>
  <c r="Q1062" i="1"/>
  <c r="Q1063" i="1" s="1"/>
  <c r="Q1064" i="1" s="1"/>
  <c r="Q1065" i="1" s="1"/>
  <c r="Q1058" i="1"/>
  <c r="Q1059" i="1" s="1"/>
  <c r="Q1060" i="1" s="1"/>
  <c r="Q1061" i="1" s="1"/>
  <c r="Q1054" i="1"/>
  <c r="Q1055" i="1" s="1"/>
  <c r="Q1056" i="1" s="1"/>
  <c r="Q1057" i="1" s="1"/>
  <c r="Q1050" i="1"/>
  <c r="Q1051" i="1" s="1"/>
  <c r="Q1052" i="1" s="1"/>
  <c r="Q1053" i="1" s="1"/>
  <c r="Q1044" i="1"/>
  <c r="Q1045" i="1" s="1"/>
  <c r="Q1046" i="1" s="1"/>
  <c r="Q1047" i="1" s="1"/>
  <c r="Q1048" i="1" s="1"/>
  <c r="Q1049" i="1" s="1"/>
  <c r="Q1038" i="1"/>
  <c r="Q1039" i="1" s="1"/>
  <c r="Q1040" i="1" s="1"/>
  <c r="Q1041" i="1" s="1"/>
  <c r="Q1042" i="1" s="1"/>
  <c r="Q1043" i="1" s="1"/>
  <c r="Q1033" i="1"/>
  <c r="Q1034" i="1" s="1"/>
  <c r="Q1035" i="1" s="1"/>
  <c r="Q1036" i="1" s="1"/>
  <c r="Q1037" i="1" s="1"/>
  <c r="Q1029" i="1"/>
  <c r="Q1030" i="1" s="1"/>
  <c r="Q1031" i="1" s="1"/>
  <c r="Q1032" i="1" s="1"/>
  <c r="Q1024" i="1"/>
  <c r="Q1025" i="1" s="1"/>
  <c r="Q1026" i="1" s="1"/>
  <c r="Q1027" i="1" s="1"/>
  <c r="Q1028" i="1" s="1"/>
  <c r="Q1020" i="1"/>
  <c r="Q1021" i="1" s="1"/>
  <c r="Q1022" i="1" s="1"/>
  <c r="Q1023" i="1" s="1"/>
  <c r="Q1016" i="1"/>
  <c r="Q1017" i="1" s="1"/>
  <c r="Q1018" i="1" s="1"/>
  <c r="Q1019" i="1" s="1"/>
  <c r="Q1012" i="1"/>
  <c r="Q1013" i="1" s="1"/>
  <c r="Q1014" i="1" s="1"/>
  <c r="Q1015" i="1" s="1"/>
  <c r="Q1008" i="1"/>
  <c r="Q1009" i="1" s="1"/>
  <c r="Q1010" i="1" s="1"/>
  <c r="Q1011" i="1" s="1"/>
  <c r="Q1002" i="1"/>
  <c r="Q1003" i="1" s="1"/>
  <c r="Q1004" i="1" s="1"/>
  <c r="Q1005" i="1" s="1"/>
  <c r="Q1006" i="1" s="1"/>
  <c r="Q1007" i="1" s="1"/>
  <c r="Q998" i="1"/>
  <c r="Q999" i="1" s="1"/>
  <c r="Q1000" i="1" s="1"/>
  <c r="Q1001" i="1" s="1"/>
  <c r="D1001" i="1" s="1"/>
  <c r="R1001" i="1" s="1"/>
  <c r="R1000" i="1" s="1"/>
  <c r="R999" i="1" s="1"/>
  <c r="R998" i="1" s="1"/>
  <c r="Q994" i="1"/>
  <c r="Q995" i="1" s="1"/>
  <c r="Q996" i="1" s="1"/>
  <c r="Q997" i="1" s="1"/>
  <c r="Q990" i="1"/>
  <c r="Q991" i="1" s="1"/>
  <c r="Q992" i="1" s="1"/>
  <c r="Q993" i="1" s="1"/>
  <c r="Q986" i="1"/>
  <c r="Q987" i="1" s="1"/>
  <c r="Q988" i="1" s="1"/>
  <c r="Q989" i="1" s="1"/>
  <c r="Q980" i="1"/>
  <c r="Q981" i="1" s="1"/>
  <c r="Q982" i="1" s="1"/>
  <c r="Q983" i="1" s="1"/>
  <c r="Q984" i="1" s="1"/>
  <c r="Q985" i="1" s="1"/>
  <c r="Q975" i="1"/>
  <c r="Q976" i="1" s="1"/>
  <c r="Q977" i="1" s="1"/>
  <c r="Q978" i="1" s="1"/>
  <c r="Q979" i="1" s="1"/>
  <c r="Q971" i="1"/>
  <c r="Q972" i="1" s="1"/>
  <c r="Q973" i="1" s="1"/>
  <c r="Q974" i="1" s="1"/>
  <c r="Q966" i="1"/>
  <c r="Q967" i="1" s="1"/>
  <c r="Q968" i="1" s="1"/>
  <c r="Q969" i="1" s="1"/>
  <c r="Q970" i="1" s="1"/>
  <c r="Q962" i="1"/>
  <c r="Q963" i="1" s="1"/>
  <c r="Q964" i="1" s="1"/>
  <c r="Q965" i="1" s="1"/>
  <c r="Q958" i="1"/>
  <c r="Q959" i="1" s="1"/>
  <c r="Q960" i="1" s="1"/>
  <c r="Q961" i="1" s="1"/>
  <c r="Q953" i="1"/>
  <c r="Q954" i="1" s="1"/>
  <c r="Q955" i="1" s="1"/>
  <c r="Q956" i="1" s="1"/>
  <c r="Q957" i="1" s="1"/>
  <c r="Q949" i="1"/>
  <c r="Q950" i="1" s="1"/>
  <c r="Q951" i="1" s="1"/>
  <c r="Q952" i="1" s="1"/>
  <c r="Q945" i="1"/>
  <c r="Q946" i="1" s="1"/>
  <c r="Q947" i="1" s="1"/>
  <c r="Q948" i="1" s="1"/>
  <c r="Q941" i="1"/>
  <c r="Q942" i="1" s="1"/>
  <c r="Q943" i="1" s="1"/>
  <c r="Q944" i="1" s="1"/>
  <c r="Q937" i="1"/>
  <c r="Q938" i="1" s="1"/>
  <c r="Q939" i="1" s="1"/>
  <c r="Q940" i="1" s="1"/>
  <c r="Q933" i="1"/>
  <c r="Q934" i="1" s="1"/>
  <c r="Q935" i="1" s="1"/>
  <c r="Q936" i="1" s="1"/>
  <c r="Q929" i="1"/>
  <c r="Q930" i="1" s="1"/>
  <c r="Q931" i="1" s="1"/>
  <c r="Q932" i="1" s="1"/>
  <c r="Q925" i="1"/>
  <c r="Q926" i="1" s="1"/>
  <c r="Q927" i="1" s="1"/>
  <c r="Q928" i="1" s="1"/>
  <c r="Q920" i="1"/>
  <c r="Q921" i="1" s="1"/>
  <c r="Q922" i="1" s="1"/>
  <c r="Q923" i="1" s="1"/>
  <c r="Q924" i="1" s="1"/>
  <c r="Q916" i="1"/>
  <c r="Q917" i="1" s="1"/>
  <c r="Q918" i="1" s="1"/>
  <c r="Q919" i="1" s="1"/>
  <c r="Q912" i="1"/>
  <c r="Q913" i="1" s="1"/>
  <c r="Q914" i="1" s="1"/>
  <c r="Q915" i="1" s="1"/>
  <c r="Q908" i="1"/>
  <c r="Q909" i="1" s="1"/>
  <c r="Q910" i="1" s="1"/>
  <c r="Q911" i="1" s="1"/>
  <c r="Q904" i="1"/>
  <c r="Q905" i="1" s="1"/>
  <c r="Q906" i="1" s="1"/>
  <c r="Q907" i="1" s="1"/>
  <c r="Q900" i="1"/>
  <c r="Q901" i="1" s="1"/>
  <c r="Q902" i="1" s="1"/>
  <c r="Q903" i="1" s="1"/>
  <c r="Q896" i="1"/>
  <c r="Q897" i="1" s="1"/>
  <c r="Q898" i="1" s="1"/>
  <c r="Q899" i="1" s="1"/>
  <c r="Q891" i="1"/>
  <c r="Q892" i="1" s="1"/>
  <c r="Q893" i="1" s="1"/>
  <c r="Q894" i="1" s="1"/>
  <c r="Q895" i="1" s="1"/>
  <c r="Q887" i="1"/>
  <c r="Q888" i="1" s="1"/>
  <c r="Q889" i="1" s="1"/>
  <c r="Q890" i="1" s="1"/>
  <c r="Q883" i="1"/>
  <c r="Q884" i="1" s="1"/>
  <c r="Q885" i="1" s="1"/>
  <c r="Q886" i="1" s="1"/>
  <c r="Q879" i="1"/>
  <c r="Q880" i="1" s="1"/>
  <c r="Q881" i="1" s="1"/>
  <c r="Q882" i="1" s="1"/>
  <c r="Q875" i="1"/>
  <c r="Q876" i="1" s="1"/>
  <c r="Q877" i="1" s="1"/>
  <c r="Q878" i="1" s="1"/>
  <c r="Q871" i="1"/>
  <c r="Q872" i="1" s="1"/>
  <c r="Q873" i="1" s="1"/>
  <c r="Q874" i="1" s="1"/>
  <c r="Q867" i="1"/>
  <c r="Q868" i="1" s="1"/>
  <c r="Q869" i="1" s="1"/>
  <c r="Q870" i="1" s="1"/>
  <c r="Q862" i="1"/>
  <c r="Q863" i="1" s="1"/>
  <c r="Q864" i="1" s="1"/>
  <c r="Q865" i="1" s="1"/>
  <c r="Q866" i="1" s="1"/>
  <c r="Q858" i="1"/>
  <c r="Q859" i="1" s="1"/>
  <c r="Q860" i="1" s="1"/>
  <c r="Q861" i="1" s="1"/>
  <c r="Q854" i="1"/>
  <c r="Q855" i="1" s="1"/>
  <c r="Q856" i="1" s="1"/>
  <c r="Q857" i="1" s="1"/>
  <c r="Q850" i="1"/>
  <c r="Q851" i="1" s="1"/>
  <c r="Q852" i="1" s="1"/>
  <c r="Q853" i="1" s="1"/>
  <c r="Q846" i="1"/>
  <c r="Q847" i="1" s="1"/>
  <c r="Q848" i="1" s="1"/>
  <c r="Q849" i="1" s="1"/>
  <c r="Q842" i="1"/>
  <c r="Q843" i="1" s="1"/>
  <c r="Q844" i="1" s="1"/>
  <c r="Q845" i="1" s="1"/>
  <c r="Q838" i="1"/>
  <c r="Q839" i="1" s="1"/>
  <c r="Q840" i="1" s="1"/>
  <c r="Q841" i="1" s="1"/>
  <c r="Q834" i="1"/>
  <c r="Q835" i="1" s="1"/>
  <c r="Q836" i="1" s="1"/>
  <c r="Q837" i="1" s="1"/>
  <c r="Q829" i="1"/>
  <c r="Q830" i="1" s="1"/>
  <c r="Q831" i="1" s="1"/>
  <c r="Q832" i="1" s="1"/>
  <c r="Q833" i="1" s="1"/>
  <c r="Q825" i="1"/>
  <c r="Q826" i="1" s="1"/>
  <c r="Q827" i="1" s="1"/>
  <c r="Q828" i="1" s="1"/>
  <c r="Q821" i="1"/>
  <c r="Q822" i="1" s="1"/>
  <c r="Q823" i="1" s="1"/>
  <c r="Q824" i="1" s="1"/>
  <c r="Q817" i="1"/>
  <c r="Q818" i="1" s="1"/>
  <c r="Q819" i="1" s="1"/>
  <c r="Q820" i="1" s="1"/>
  <c r="Q813" i="1"/>
  <c r="Q814" i="1" s="1"/>
  <c r="Q815" i="1" s="1"/>
  <c r="Q816" i="1" s="1"/>
  <c r="Q809" i="1"/>
  <c r="Q810" i="1" s="1"/>
  <c r="Q811" i="1" s="1"/>
  <c r="Q812" i="1" s="1"/>
  <c r="Q805" i="1"/>
  <c r="Q806" i="1" s="1"/>
  <c r="Q807" i="1" s="1"/>
  <c r="Q808" i="1" s="1"/>
  <c r="Q801" i="1"/>
  <c r="Q802" i="1" s="1"/>
  <c r="Q803" i="1" s="1"/>
  <c r="Q804" i="1" s="1"/>
  <c r="Q795" i="1"/>
  <c r="Q796" i="1" s="1"/>
  <c r="Q797" i="1" s="1"/>
  <c r="Q798" i="1" s="1"/>
  <c r="Q799" i="1" s="1"/>
  <c r="Q800" i="1" s="1"/>
  <c r="Q790" i="1"/>
  <c r="Q791" i="1" s="1"/>
  <c r="Q792" i="1" s="1"/>
  <c r="Q793" i="1" s="1"/>
  <c r="Q794" i="1" s="1"/>
  <c r="Q785" i="1"/>
  <c r="Q786" i="1" s="1"/>
  <c r="Q787" i="1" s="1"/>
  <c r="Q788" i="1" s="1"/>
  <c r="Q789" i="1" s="1"/>
  <c r="Q780" i="1"/>
  <c r="Q781" i="1" s="1"/>
  <c r="Q782" i="1" s="1"/>
  <c r="Q783" i="1" s="1"/>
  <c r="Q784" i="1" s="1"/>
  <c r="Q776" i="1"/>
  <c r="Q777" i="1" s="1"/>
  <c r="Q778" i="1" s="1"/>
  <c r="Q779" i="1" s="1"/>
  <c r="Q772" i="1"/>
  <c r="Q773" i="1" s="1"/>
  <c r="Q774" i="1" s="1"/>
  <c r="Q775" i="1" s="1"/>
  <c r="Q768" i="1"/>
  <c r="Q769" i="1" s="1"/>
  <c r="Q770" i="1" s="1"/>
  <c r="Q771" i="1" s="1"/>
  <c r="Q762" i="1"/>
  <c r="Q763" i="1" s="1"/>
  <c r="Q764" i="1" s="1"/>
  <c r="Q765" i="1" s="1"/>
  <c r="Q766" i="1" s="1"/>
  <c r="Q767" i="1" s="1"/>
  <c r="Q757" i="1"/>
  <c r="Q758" i="1" s="1"/>
  <c r="Q759" i="1" s="1"/>
  <c r="Q760" i="1" s="1"/>
  <c r="Q761" i="1" s="1"/>
  <c r="Q752" i="1"/>
  <c r="Q753" i="1" s="1"/>
  <c r="Q754" i="1" s="1"/>
  <c r="Q755" i="1" s="1"/>
  <c r="Q756" i="1" s="1"/>
  <c r="Q747" i="1"/>
  <c r="Q748" i="1" s="1"/>
  <c r="Q749" i="1" s="1"/>
  <c r="Q750" i="1" s="1"/>
  <c r="Q751" i="1" s="1"/>
  <c r="Q742" i="1"/>
  <c r="Q743" i="1" s="1"/>
  <c r="Q744" i="1" s="1"/>
  <c r="Q745" i="1" s="1"/>
  <c r="Q746" i="1" s="1"/>
  <c r="Q737" i="1"/>
  <c r="Q738" i="1" s="1"/>
  <c r="Q739" i="1" s="1"/>
  <c r="Q740" i="1" s="1"/>
  <c r="Q741" i="1" s="1"/>
  <c r="Q733" i="1"/>
  <c r="Q734" i="1" s="1"/>
  <c r="Q735" i="1" s="1"/>
  <c r="Q736" i="1" s="1"/>
  <c r="Q729" i="1"/>
  <c r="Q730" i="1" s="1"/>
  <c r="Q731" i="1" s="1"/>
  <c r="Q732" i="1" s="1"/>
  <c r="Q725" i="1"/>
  <c r="Q726" i="1" s="1"/>
  <c r="Q727" i="1" s="1"/>
  <c r="Q728" i="1" s="1"/>
  <c r="Q721" i="1"/>
  <c r="Q722" i="1" s="1"/>
  <c r="Q723" i="1" s="1"/>
  <c r="Q724" i="1" s="1"/>
  <c r="Q716" i="1"/>
  <c r="Q717" i="1" s="1"/>
  <c r="Q718" i="1" s="1"/>
  <c r="Q719" i="1" s="1"/>
  <c r="Q720" i="1" s="1"/>
  <c r="Q712" i="1"/>
  <c r="Q713" i="1" s="1"/>
  <c r="Q714" i="1" s="1"/>
  <c r="Q715" i="1" s="1"/>
  <c r="Q708" i="1"/>
  <c r="Q709" i="1" s="1"/>
  <c r="Q710" i="1" s="1"/>
  <c r="Q711" i="1" s="1"/>
  <c r="Q704" i="1"/>
  <c r="Q705" i="1" s="1"/>
  <c r="Q706" i="1" s="1"/>
  <c r="Q707" i="1" s="1"/>
  <c r="Q700" i="1"/>
  <c r="Q701" i="1" s="1"/>
  <c r="Q702" i="1" s="1"/>
  <c r="Q703" i="1" s="1"/>
  <c r="Q696" i="1"/>
  <c r="Q697" i="1" s="1"/>
  <c r="Q698" i="1" s="1"/>
  <c r="Q699" i="1" s="1"/>
  <c r="Q691" i="1"/>
  <c r="Q692" i="1" s="1"/>
  <c r="Q693" i="1" s="1"/>
  <c r="Q694" i="1" s="1"/>
  <c r="Q695" i="1" s="1"/>
  <c r="Q687" i="1"/>
  <c r="Q688" i="1" s="1"/>
  <c r="Q689" i="1" s="1"/>
  <c r="Q690" i="1" s="1"/>
  <c r="Q683" i="1"/>
  <c r="Q684" i="1" s="1"/>
  <c r="Q685" i="1" s="1"/>
  <c r="Q686" i="1" s="1"/>
  <c r="Q679" i="1"/>
  <c r="Q680" i="1" s="1"/>
  <c r="Q681" i="1" s="1"/>
  <c r="Q682" i="1" s="1"/>
  <c r="Q674" i="1"/>
  <c r="Q675" i="1" s="1"/>
  <c r="Q676" i="1" s="1"/>
  <c r="Q677" i="1" s="1"/>
  <c r="Q678" i="1" s="1"/>
  <c r="Q669" i="1"/>
  <c r="Q670" i="1" s="1"/>
  <c r="Q671" i="1" s="1"/>
  <c r="Q672" i="1" s="1"/>
  <c r="Q673" i="1" s="1"/>
  <c r="Q664" i="1"/>
  <c r="Q665" i="1" s="1"/>
  <c r="Q666" i="1" s="1"/>
  <c r="Q667" i="1" s="1"/>
  <c r="Q668" i="1" s="1"/>
  <c r="Q659" i="1"/>
  <c r="Q660" i="1" s="1"/>
  <c r="Q661" i="1" s="1"/>
  <c r="Q662" i="1" s="1"/>
  <c r="Q663" i="1" s="1"/>
  <c r="Q654" i="1"/>
  <c r="Q655" i="1" s="1"/>
  <c r="Q656" i="1" s="1"/>
  <c r="Q657" i="1" s="1"/>
  <c r="Q658" i="1" s="1"/>
  <c r="Q649" i="1"/>
  <c r="Q650" i="1" s="1"/>
  <c r="Q651" i="1" s="1"/>
  <c r="Q652" i="1" s="1"/>
  <c r="Q653" i="1" s="1"/>
  <c r="Q644" i="1"/>
  <c r="Q645" i="1" s="1"/>
  <c r="Q646" i="1" s="1"/>
  <c r="Q647" i="1" s="1"/>
  <c r="Q648" i="1" s="1"/>
  <c r="Q639" i="1"/>
  <c r="Q640" i="1" s="1"/>
  <c r="Q641" i="1" s="1"/>
  <c r="Q642" i="1" s="1"/>
  <c r="Q643" i="1" s="1"/>
  <c r="Q634" i="1"/>
  <c r="Q635" i="1" s="1"/>
  <c r="Q636" i="1" s="1"/>
  <c r="Q637" i="1" s="1"/>
  <c r="Q638" i="1" s="1"/>
  <c r="Q630" i="1"/>
  <c r="Q631" i="1" s="1"/>
  <c r="Q632" i="1" s="1"/>
  <c r="Q633" i="1" s="1"/>
  <c r="Q626" i="1"/>
  <c r="Q627" i="1" s="1"/>
  <c r="Q628" i="1" s="1"/>
  <c r="Q629" i="1" s="1"/>
  <c r="Q622" i="1"/>
  <c r="Q623" i="1" s="1"/>
  <c r="Q624" i="1" s="1"/>
  <c r="Q625" i="1" s="1"/>
  <c r="Q618" i="1"/>
  <c r="Q619" i="1" s="1"/>
  <c r="Q620" i="1" s="1"/>
  <c r="Q621" i="1" s="1"/>
  <c r="Q614" i="1"/>
  <c r="Q615" i="1" s="1"/>
  <c r="Q616" i="1" s="1"/>
  <c r="Q617" i="1" s="1"/>
  <c r="Q610" i="1"/>
  <c r="Q611" i="1" s="1"/>
  <c r="Q612" i="1" s="1"/>
  <c r="Q613" i="1" s="1"/>
  <c r="Q606" i="1"/>
  <c r="Q607" i="1" s="1"/>
  <c r="Q608" i="1" s="1"/>
  <c r="Q609" i="1" s="1"/>
  <c r="Q602" i="1"/>
  <c r="Q603" i="1" s="1"/>
  <c r="Q604" i="1" s="1"/>
  <c r="Q605" i="1" s="1"/>
  <c r="Q596" i="1"/>
  <c r="Q597" i="1" s="1"/>
  <c r="Q598" i="1" s="1"/>
  <c r="Q599" i="1" s="1"/>
  <c r="Q600" i="1" s="1"/>
  <c r="Q601" i="1" s="1"/>
  <c r="Q591" i="1"/>
  <c r="Q592" i="1" s="1"/>
  <c r="Q593" i="1" s="1"/>
  <c r="Q594" i="1" s="1"/>
  <c r="Q595" i="1" s="1"/>
  <c r="Q586" i="1"/>
  <c r="Q587" i="1" s="1"/>
  <c r="Q588" i="1" s="1"/>
  <c r="Q589" i="1" s="1"/>
  <c r="Q590" i="1" s="1"/>
  <c r="Q581" i="1"/>
  <c r="Q582" i="1" s="1"/>
  <c r="Q583" i="1" s="1"/>
  <c r="Q584" i="1" s="1"/>
  <c r="Q585" i="1" s="1"/>
  <c r="Q576" i="1"/>
  <c r="Q577" i="1" s="1"/>
  <c r="Q578" i="1" s="1"/>
  <c r="Q579" i="1" s="1"/>
  <c r="Q580" i="1" s="1"/>
  <c r="Q571" i="1"/>
  <c r="Q572" i="1" s="1"/>
  <c r="Q573" i="1" s="1"/>
  <c r="Q574" i="1" s="1"/>
  <c r="Q575" i="1" s="1"/>
  <c r="Q567" i="1"/>
  <c r="Q568" i="1" s="1"/>
  <c r="Q569" i="1" s="1"/>
  <c r="Q570" i="1" s="1"/>
  <c r="Q563" i="1"/>
  <c r="Q564" i="1" s="1"/>
  <c r="Q565" i="1" s="1"/>
  <c r="Q566" i="1" s="1"/>
  <c r="Q559" i="1"/>
  <c r="Q560" i="1" s="1"/>
  <c r="Q561" i="1" s="1"/>
  <c r="Q562" i="1" s="1"/>
  <c r="Q554" i="1"/>
  <c r="Q555" i="1" s="1"/>
  <c r="Q556" i="1" s="1"/>
  <c r="Q557" i="1" s="1"/>
  <c r="Q558" i="1" s="1"/>
  <c r="Q550" i="1"/>
  <c r="Q551" i="1" s="1"/>
  <c r="Q552" i="1" s="1"/>
  <c r="Q553" i="1" s="1"/>
  <c r="Q546" i="1"/>
  <c r="Q547" i="1" s="1"/>
  <c r="Q548" i="1" s="1"/>
  <c r="Q549" i="1" s="1"/>
  <c r="Q541" i="1"/>
  <c r="Q542" i="1" s="1"/>
  <c r="Q543" i="1" s="1"/>
  <c r="Q544" i="1" s="1"/>
  <c r="Q545" i="1" s="1"/>
  <c r="Q537" i="1"/>
  <c r="Q538" i="1" s="1"/>
  <c r="Q539" i="1" s="1"/>
  <c r="Q540" i="1" s="1"/>
  <c r="Q533" i="1"/>
  <c r="Q534" i="1" s="1"/>
  <c r="Q535" i="1" s="1"/>
  <c r="Q536" i="1" s="1"/>
  <c r="Q529" i="1"/>
  <c r="Q530" i="1" s="1"/>
  <c r="Q531" i="1" s="1"/>
  <c r="Q532" i="1" s="1"/>
  <c r="Q525" i="1"/>
  <c r="Q526" i="1" s="1"/>
  <c r="Q527" i="1" s="1"/>
  <c r="Q528" i="1" s="1"/>
  <c r="Q520" i="1"/>
  <c r="Q521" i="1" s="1"/>
  <c r="Q522" i="1" s="1"/>
  <c r="Q523" i="1" s="1"/>
  <c r="Q524" i="1" s="1"/>
  <c r="Q516" i="1"/>
  <c r="Q517" i="1" s="1"/>
  <c r="Q518" i="1" s="1"/>
  <c r="Q519" i="1" s="1"/>
  <c r="Q512" i="1"/>
  <c r="Q513" i="1" s="1"/>
  <c r="Q514" i="1" s="1"/>
  <c r="Q515" i="1" s="1"/>
  <c r="Q508" i="1"/>
  <c r="Q509" i="1" s="1"/>
  <c r="Q510" i="1" s="1"/>
  <c r="Q511" i="1" s="1"/>
  <c r="Q502" i="1"/>
  <c r="Q503" i="1" s="1"/>
  <c r="Q504" i="1" s="1"/>
  <c r="Q505" i="1" s="1"/>
  <c r="Q506" i="1" s="1"/>
  <c r="Q507" i="1" s="1"/>
  <c r="Q497" i="1"/>
  <c r="Q498" i="1" s="1"/>
  <c r="Q499" i="1" s="1"/>
  <c r="Q500" i="1" s="1"/>
  <c r="Q501" i="1" s="1"/>
  <c r="Q492" i="1"/>
  <c r="Q493" i="1" s="1"/>
  <c r="Q494" i="1" s="1"/>
  <c r="Q495" i="1" s="1"/>
  <c r="Q496" i="1" s="1"/>
  <c r="Q487" i="1"/>
  <c r="Q488" i="1" s="1"/>
  <c r="Q489" i="1" s="1"/>
  <c r="Q490" i="1" s="1"/>
  <c r="Q491" i="1" s="1"/>
  <c r="Q482" i="1"/>
  <c r="Q483" i="1" s="1"/>
  <c r="Q484" i="1" s="1"/>
  <c r="Q485" i="1" s="1"/>
  <c r="Q486" i="1" s="1"/>
  <c r="Q477" i="1"/>
  <c r="Q478" i="1" s="1"/>
  <c r="Q479" i="1" s="1"/>
  <c r="Q480" i="1" s="1"/>
  <c r="Q481" i="1" s="1"/>
  <c r="Q473" i="1"/>
  <c r="Q474" i="1" s="1"/>
  <c r="Q475" i="1" s="1"/>
  <c r="Q476" i="1" s="1"/>
  <c r="Q469" i="1"/>
  <c r="Q470" i="1" s="1"/>
  <c r="Q471" i="1" s="1"/>
  <c r="Q472" i="1" s="1"/>
  <c r="Q465" i="1"/>
  <c r="Q466" i="1" s="1"/>
  <c r="Q467" i="1" s="1"/>
  <c r="Q468" i="1" s="1"/>
  <c r="Q461" i="1"/>
  <c r="Q462" i="1" s="1"/>
  <c r="Q463" i="1" s="1"/>
  <c r="Q464" i="1" s="1"/>
  <c r="Q454" i="1"/>
  <c r="Q455" i="1" s="1"/>
  <c r="Q456" i="1" s="1"/>
  <c r="Q457" i="1" s="1"/>
  <c r="Q458" i="1" s="1"/>
  <c r="Q459" i="1" s="1"/>
  <c r="Q460" i="1" s="1"/>
  <c r="Q448" i="1"/>
  <c r="Q449" i="1" s="1"/>
  <c r="Q450" i="1" s="1"/>
  <c r="Q451" i="1" s="1"/>
  <c r="Q452" i="1" s="1"/>
  <c r="Q453" i="1" s="1"/>
  <c r="Q439" i="1"/>
  <c r="Q440" i="1" s="1"/>
  <c r="Q441" i="1" s="1"/>
  <c r="Q442" i="1" s="1"/>
  <c r="Q443" i="1" s="1"/>
  <c r="Q444" i="1" s="1"/>
  <c r="Q445" i="1" s="1"/>
  <c r="Q446" i="1" s="1"/>
  <c r="Q447" i="1" s="1"/>
  <c r="Q432" i="1"/>
  <c r="Q433" i="1" s="1"/>
  <c r="Q434" i="1" s="1"/>
  <c r="Q435" i="1" s="1"/>
  <c r="Q436" i="1" s="1"/>
  <c r="Q437" i="1" s="1"/>
  <c r="Q438" i="1" s="1"/>
  <c r="Q427" i="1"/>
  <c r="Q428" i="1" s="1"/>
  <c r="Q429" i="1" s="1"/>
  <c r="Q430" i="1" s="1"/>
  <c r="Q431" i="1" s="1"/>
  <c r="Q423" i="1"/>
  <c r="Q424" i="1" s="1"/>
  <c r="Q425" i="1" s="1"/>
  <c r="Q426" i="1" s="1"/>
  <c r="Q419" i="1"/>
  <c r="Q420" i="1" s="1"/>
  <c r="Q421" i="1" s="1"/>
  <c r="Q422" i="1" s="1"/>
  <c r="Q415" i="1"/>
  <c r="Q416" i="1" s="1"/>
  <c r="Q417" i="1" s="1"/>
  <c r="Q418" i="1" s="1"/>
  <c r="Q410" i="1"/>
  <c r="Q411" i="1" s="1"/>
  <c r="Q412" i="1" s="1"/>
  <c r="Q413" i="1" s="1"/>
  <c r="Q414" i="1" s="1"/>
  <c r="Q406" i="1"/>
  <c r="Q407" i="1" s="1"/>
  <c r="Q408" i="1" s="1"/>
  <c r="Q409" i="1" s="1"/>
  <c r="Q402" i="1"/>
  <c r="Q403" i="1" s="1"/>
  <c r="Q404" i="1" s="1"/>
  <c r="Q405" i="1" s="1"/>
  <c r="Q398" i="1"/>
  <c r="Q399" i="1" s="1"/>
  <c r="Q400" i="1" s="1"/>
  <c r="Q401" i="1" s="1"/>
  <c r="Q394" i="1"/>
  <c r="Q395" i="1" s="1"/>
  <c r="Q396" i="1" s="1"/>
  <c r="Q397" i="1" s="1"/>
  <c r="Q390" i="1"/>
  <c r="Q391" i="1" s="1"/>
  <c r="Q392" i="1" s="1"/>
  <c r="Q393" i="1" s="1"/>
  <c r="Q385" i="1"/>
  <c r="Q386" i="1" s="1"/>
  <c r="Q387" i="1" s="1"/>
  <c r="Q388" i="1" s="1"/>
  <c r="Q389" i="1" s="1"/>
  <c r="Q381" i="1"/>
  <c r="Q382" i="1" s="1"/>
  <c r="Q383" i="1" s="1"/>
  <c r="Q384" i="1" s="1"/>
  <c r="Q377" i="1"/>
  <c r="Q378" i="1" s="1"/>
  <c r="Q379" i="1" s="1"/>
  <c r="Q380" i="1" s="1"/>
  <c r="Q372" i="1"/>
  <c r="Q373" i="1" s="1"/>
  <c r="Q374" i="1" s="1"/>
  <c r="Q375" i="1" s="1"/>
  <c r="Q376" i="1" s="1"/>
  <c r="Q368" i="1"/>
  <c r="Q369" i="1" s="1"/>
  <c r="Q370" i="1" s="1"/>
  <c r="Q371" i="1" s="1"/>
  <c r="Q364" i="1"/>
  <c r="Q365" i="1" s="1"/>
  <c r="Q366" i="1" s="1"/>
  <c r="Q367" i="1" s="1"/>
  <c r="Q360" i="1"/>
  <c r="Q361" i="1" s="1"/>
  <c r="Q362" i="1" s="1"/>
  <c r="Q363" i="1" s="1"/>
  <c r="Q354" i="1"/>
  <c r="Q355" i="1" s="1"/>
  <c r="Q356" i="1" s="1"/>
  <c r="Q357" i="1" s="1"/>
  <c r="Q358" i="1" s="1"/>
  <c r="Q359" i="1" s="1"/>
  <c r="Q349" i="1"/>
  <c r="Q350" i="1" s="1"/>
  <c r="Q351" i="1" s="1"/>
  <c r="Q352" i="1" s="1"/>
  <c r="Q353" i="1" s="1"/>
  <c r="Q345" i="1"/>
  <c r="Q346" i="1" s="1"/>
  <c r="Q347" i="1" s="1"/>
  <c r="Q348" i="1" s="1"/>
  <c r="Q341" i="1"/>
  <c r="Q342" i="1" s="1"/>
  <c r="Q343" i="1" s="1"/>
  <c r="Q344" i="1" s="1"/>
  <c r="Q336" i="1"/>
  <c r="Q337" i="1" s="1"/>
  <c r="Q338" i="1" s="1"/>
  <c r="Q339" i="1" s="1"/>
  <c r="Q340" i="1" s="1"/>
  <c r="Q332" i="1"/>
  <c r="Q333" i="1" s="1"/>
  <c r="Q334" i="1" s="1"/>
  <c r="Q335" i="1" s="1"/>
  <c r="Q328" i="1"/>
  <c r="Q329" i="1" s="1"/>
  <c r="Q330" i="1" s="1"/>
  <c r="Q331" i="1" s="1"/>
  <c r="Q324" i="1"/>
  <c r="Q325" i="1" s="1"/>
  <c r="Q326" i="1" s="1"/>
  <c r="Q327" i="1" s="1"/>
  <c r="Q319" i="1"/>
  <c r="Q320" i="1" s="1"/>
  <c r="Q321" i="1" s="1"/>
  <c r="Q322" i="1" s="1"/>
  <c r="Q323" i="1" s="1"/>
  <c r="Q315" i="1"/>
  <c r="Q316" i="1" s="1"/>
  <c r="Q317" i="1" s="1"/>
  <c r="Q318" i="1" s="1"/>
  <c r="Q310" i="1"/>
  <c r="Q311" i="1" s="1"/>
  <c r="Q312" i="1" s="1"/>
  <c r="Q313" i="1" s="1"/>
  <c r="Q314" i="1" s="1"/>
  <c r="Q306" i="1"/>
  <c r="Q307" i="1" s="1"/>
  <c r="Q308" i="1" s="1"/>
  <c r="Q309" i="1" s="1"/>
  <c r="Q302" i="1"/>
  <c r="Q303" i="1" s="1"/>
  <c r="Q304" i="1" s="1"/>
  <c r="Q305" i="1" s="1"/>
  <c r="Q298" i="1"/>
  <c r="Q299" i="1" s="1"/>
  <c r="Q300" i="1" s="1"/>
  <c r="Q301" i="1" s="1"/>
  <c r="Q293" i="1"/>
  <c r="Q294" i="1" s="1"/>
  <c r="Q295" i="1" s="1"/>
  <c r="Q296" i="1" s="1"/>
  <c r="Q297" i="1" s="1"/>
  <c r="Q288" i="1"/>
  <c r="Q289" i="1" s="1"/>
  <c r="Q290" i="1" s="1"/>
  <c r="Q291" i="1" s="1"/>
  <c r="Q292" i="1" s="1"/>
  <c r="Q283" i="1"/>
  <c r="Q284" i="1" s="1"/>
  <c r="Q285" i="1" s="1"/>
  <c r="Q286" i="1" s="1"/>
  <c r="Q287" i="1" s="1"/>
  <c r="Q278" i="1"/>
  <c r="Q279" i="1" s="1"/>
  <c r="Q280" i="1" s="1"/>
  <c r="Q281" i="1" s="1"/>
  <c r="Q282" i="1" s="1"/>
  <c r="Q274" i="1"/>
  <c r="Q275" i="1" s="1"/>
  <c r="Q276" i="1" s="1"/>
  <c r="Q277" i="1" s="1"/>
  <c r="Q270" i="1"/>
  <c r="Q271" i="1" s="1"/>
  <c r="Q272" i="1" s="1"/>
  <c r="Q273" i="1" s="1"/>
  <c r="Q265" i="1"/>
  <c r="Q266" i="1" s="1"/>
  <c r="Q267" i="1" s="1"/>
  <c r="Q268" i="1" s="1"/>
  <c r="Q269" i="1" s="1"/>
  <c r="Q261" i="1"/>
  <c r="Q262" i="1" s="1"/>
  <c r="Q263" i="1" s="1"/>
  <c r="Q264" i="1" s="1"/>
  <c r="Q257" i="1"/>
  <c r="Q258" i="1" s="1"/>
  <c r="Q259" i="1" s="1"/>
  <c r="Q260" i="1" s="1"/>
  <c r="Q253" i="1"/>
  <c r="Q254" i="1" s="1"/>
  <c r="Q255" i="1" s="1"/>
  <c r="Q256" i="1" s="1"/>
  <c r="Q249" i="1"/>
  <c r="Q250" i="1" s="1"/>
  <c r="Q251" i="1" s="1"/>
  <c r="Q252" i="1" s="1"/>
  <c r="Q243" i="1"/>
  <c r="Q244" i="1" s="1"/>
  <c r="Q245" i="1" s="1"/>
  <c r="Q246" i="1" s="1"/>
  <c r="Q247" i="1" s="1"/>
  <c r="Q248" i="1" s="1"/>
  <c r="Q238" i="1"/>
  <c r="Q239" i="1" s="1"/>
  <c r="Q240" i="1" s="1"/>
  <c r="Q241" i="1" s="1"/>
  <c r="Q242" i="1" s="1"/>
  <c r="Q234" i="1"/>
  <c r="Q235" i="1" s="1"/>
  <c r="Q236" i="1" s="1"/>
  <c r="Q237" i="1" s="1"/>
  <c r="Q229" i="1"/>
  <c r="Q230" i="1" s="1"/>
  <c r="Q231" i="1" s="1"/>
  <c r="Q232" i="1" s="1"/>
  <c r="Q233" i="1" s="1"/>
  <c r="Q224" i="1"/>
  <c r="Q225" i="1" s="1"/>
  <c r="Q226" i="1" s="1"/>
  <c r="Q227" i="1" s="1"/>
  <c r="Q228" i="1" s="1"/>
  <c r="Q219" i="1"/>
  <c r="Q220" i="1" s="1"/>
  <c r="Q221" i="1" s="1"/>
  <c r="Q222" i="1" s="1"/>
  <c r="Q223" i="1" s="1"/>
  <c r="Q214" i="1"/>
  <c r="Q215" i="1" s="1"/>
  <c r="Q216" i="1" s="1"/>
  <c r="Q217" i="1" s="1"/>
  <c r="Q218" i="1" s="1"/>
  <c r="Q210" i="1"/>
  <c r="Q211" i="1" s="1"/>
  <c r="Q212" i="1" s="1"/>
  <c r="Q213" i="1" s="1"/>
  <c r="Q206" i="1"/>
  <c r="Q207" i="1" s="1"/>
  <c r="Q208" i="1" s="1"/>
  <c r="Q209" i="1" s="1"/>
  <c r="Q202" i="1"/>
  <c r="Q203" i="1" s="1"/>
  <c r="Q204" i="1" s="1"/>
  <c r="Q205" i="1" s="1"/>
  <c r="Q197" i="1"/>
  <c r="Q198" i="1" s="1"/>
  <c r="Q199" i="1" s="1"/>
  <c r="Q200" i="1" s="1"/>
  <c r="Q201" i="1" s="1"/>
  <c r="Q193" i="1"/>
  <c r="Q194" i="1" s="1"/>
  <c r="Q195" i="1" s="1"/>
  <c r="Q196" i="1" s="1"/>
  <c r="Q189" i="1"/>
  <c r="Q190" i="1" s="1"/>
  <c r="Q191" i="1" s="1"/>
  <c r="Q192" i="1" s="1"/>
  <c r="Q185" i="1"/>
  <c r="Q186" i="1" s="1"/>
  <c r="Q187" i="1" s="1"/>
  <c r="Q188" i="1" s="1"/>
  <c r="Q180" i="1"/>
  <c r="Q181" i="1" s="1"/>
  <c r="Q182" i="1" s="1"/>
  <c r="Q183" i="1" s="1"/>
  <c r="Q184" i="1" s="1"/>
  <c r="Q176" i="1"/>
  <c r="Q177" i="1" s="1"/>
  <c r="Q178" i="1" s="1"/>
  <c r="Q179" i="1" s="1"/>
  <c r="Q172" i="1"/>
  <c r="Q173" i="1" s="1"/>
  <c r="Q174" i="1" s="1"/>
  <c r="Q175" i="1" s="1"/>
  <c r="Q167" i="1"/>
  <c r="Q168" i="1" s="1"/>
  <c r="Q169" i="1" s="1"/>
  <c r="Q170" i="1" s="1"/>
  <c r="Q171" i="1" s="1"/>
  <c r="Q163" i="1"/>
  <c r="Q164" i="1" s="1"/>
  <c r="Q165" i="1" s="1"/>
  <c r="Q166" i="1" s="1"/>
  <c r="Q157" i="1"/>
  <c r="Q158" i="1" s="1"/>
  <c r="Q159" i="1" s="1"/>
  <c r="Q160" i="1" s="1"/>
  <c r="Q161" i="1" s="1"/>
  <c r="Q162" i="1" s="1"/>
  <c r="Q152" i="1"/>
  <c r="Q153" i="1" s="1"/>
  <c r="Q154" i="1" s="1"/>
  <c r="Q155" i="1" s="1"/>
  <c r="Q156" i="1" s="1"/>
  <c r="Q147" i="1"/>
  <c r="Q148" i="1" s="1"/>
  <c r="Q149" i="1" s="1"/>
  <c r="Q150" i="1" s="1"/>
  <c r="Q151" i="1" s="1"/>
  <c r="Q142" i="1"/>
  <c r="Q143" i="1" s="1"/>
  <c r="Q144" i="1" s="1"/>
  <c r="Q145" i="1" s="1"/>
  <c r="Q146" i="1" s="1"/>
  <c r="Q138" i="1"/>
  <c r="Q139" i="1" s="1"/>
  <c r="Q140" i="1" s="1"/>
  <c r="Q141" i="1" s="1"/>
  <c r="Q133" i="1"/>
  <c r="Q134" i="1" s="1"/>
  <c r="Q135" i="1" s="1"/>
  <c r="Q136" i="1" s="1"/>
  <c r="Q137" i="1" s="1"/>
  <c r="Q129" i="1"/>
  <c r="Q130" i="1" s="1"/>
  <c r="Q131" i="1" s="1"/>
  <c r="Q132" i="1" s="1"/>
  <c r="Q124" i="1"/>
  <c r="Q125" i="1" s="1"/>
  <c r="Q126" i="1" s="1"/>
  <c r="Q127" i="1" s="1"/>
  <c r="Q128" i="1" s="1"/>
  <c r="Q117" i="1"/>
  <c r="Q118" i="1" s="1"/>
  <c r="Q119" i="1" s="1"/>
  <c r="Q120" i="1" s="1"/>
  <c r="Q121" i="1" s="1"/>
  <c r="Q122" i="1" s="1"/>
  <c r="Q123" i="1" s="1"/>
  <c r="Q112" i="1"/>
  <c r="Q113" i="1" s="1"/>
  <c r="Q114" i="1" s="1"/>
  <c r="Q115" i="1" s="1"/>
  <c r="Q116" i="1" s="1"/>
  <c r="Q107" i="1"/>
  <c r="Q108" i="1" s="1"/>
  <c r="Q109" i="1" s="1"/>
  <c r="Q110" i="1" s="1"/>
  <c r="Q111" i="1" s="1"/>
  <c r="Q103" i="1"/>
  <c r="Q104" i="1" s="1"/>
  <c r="Q105" i="1" s="1"/>
  <c r="Q106" i="1" s="1"/>
  <c r="Q99" i="1"/>
  <c r="Q100" i="1" s="1"/>
  <c r="Q101" i="1" s="1"/>
  <c r="Q102" i="1" s="1"/>
  <c r="Q93" i="1"/>
  <c r="Q94" i="1" s="1"/>
  <c r="Q95" i="1" s="1"/>
  <c r="Q96" i="1" s="1"/>
  <c r="Q97" i="1" s="1"/>
  <c r="Q98" i="1" s="1"/>
  <c r="Q88" i="1"/>
  <c r="Q89" i="1" s="1"/>
  <c r="Q90" i="1" s="1"/>
  <c r="Q91" i="1" s="1"/>
  <c r="Q92" i="1" s="1"/>
  <c r="Q83" i="1"/>
  <c r="Q84" i="1" s="1"/>
  <c r="Q85" i="1" s="1"/>
  <c r="Q86" i="1" s="1"/>
  <c r="Q87" i="1" s="1"/>
  <c r="Q77" i="1"/>
  <c r="Q78" i="1" s="1"/>
  <c r="Q79" i="1" s="1"/>
  <c r="Q80" i="1" s="1"/>
  <c r="Q81" i="1" s="1"/>
  <c r="Q82" i="1" s="1"/>
  <c r="Q72" i="1"/>
  <c r="Q73" i="1" s="1"/>
  <c r="Q74" i="1" s="1"/>
  <c r="Q75" i="1" s="1"/>
  <c r="Q76" i="1" s="1"/>
  <c r="Q68" i="1"/>
  <c r="Q69" i="1" s="1"/>
  <c r="Q70" i="1" s="1"/>
  <c r="Q71" i="1" s="1"/>
  <c r="Q64" i="1"/>
  <c r="Q65" i="1" s="1"/>
  <c r="Q66" i="1" s="1"/>
  <c r="Q67" i="1" s="1"/>
  <c r="Q60" i="1"/>
  <c r="Q61" i="1" s="1"/>
  <c r="Q62" i="1" s="1"/>
  <c r="Q63" i="1" s="1"/>
  <c r="Q55" i="1"/>
  <c r="Q56" i="1" s="1"/>
  <c r="Q57" i="1" s="1"/>
  <c r="Q58" i="1" s="1"/>
  <c r="Q59" i="1" s="1"/>
  <c r="Q51" i="1"/>
  <c r="Q52" i="1" s="1"/>
  <c r="Q53" i="1" s="1"/>
  <c r="Q54" i="1" s="1"/>
  <c r="Q46" i="1"/>
  <c r="Q47" i="1" s="1"/>
  <c r="Q48" i="1" s="1"/>
  <c r="Q49" i="1" s="1"/>
  <c r="Q50" i="1" s="1"/>
  <c r="Q42" i="1"/>
  <c r="Q43" i="1" s="1"/>
  <c r="Q44" i="1" s="1"/>
  <c r="Q45" i="1" s="1"/>
  <c r="Q37" i="1"/>
  <c r="Q38" i="1" s="1"/>
  <c r="Q39" i="1" s="1"/>
  <c r="Q40" i="1" s="1"/>
  <c r="Q41" i="1" s="1"/>
  <c r="Q33" i="1"/>
  <c r="Q34" i="1" s="1"/>
  <c r="Q35" i="1" s="1"/>
  <c r="Q36" i="1" s="1"/>
  <c r="Q29" i="1"/>
  <c r="Q30" i="1" s="1"/>
  <c r="Q31" i="1" s="1"/>
  <c r="Q32" i="1" s="1"/>
  <c r="Q25" i="1"/>
  <c r="Q26" i="1" s="1"/>
  <c r="Q27" i="1" s="1"/>
  <c r="Q28" i="1" s="1"/>
  <c r="Q21" i="1"/>
  <c r="Q22" i="1" s="1"/>
  <c r="Q23" i="1" s="1"/>
  <c r="Q24" i="1" s="1"/>
  <c r="Q16" i="1"/>
  <c r="Q17" i="1" s="1"/>
  <c r="Q18" i="1" s="1"/>
  <c r="Q19" i="1" s="1"/>
  <c r="Q20" i="1" s="1"/>
  <c r="Q12" i="1"/>
  <c r="Q13" i="1" s="1"/>
  <c r="Q14" i="1" s="1"/>
  <c r="Q15" i="1" s="1"/>
  <c r="O1737" i="1"/>
  <c r="O1736" i="1"/>
  <c r="O1733" i="1"/>
  <c r="O1732" i="1"/>
  <c r="O1729" i="1"/>
  <c r="O1728" i="1"/>
  <c r="O1726" i="1"/>
  <c r="O1724" i="1"/>
  <c r="O1723" i="1"/>
  <c r="O1720" i="1"/>
  <c r="O1719" i="1"/>
  <c r="O1716" i="1"/>
  <c r="O1715" i="1"/>
  <c r="O1712" i="1"/>
  <c r="O1711" i="1"/>
  <c r="O1708" i="1"/>
  <c r="O1707" i="1"/>
  <c r="O1705" i="1"/>
  <c r="O1703" i="1"/>
  <c r="O1702" i="1"/>
  <c r="O1701" i="1"/>
  <c r="O1698" i="1"/>
  <c r="O1697" i="1"/>
  <c r="O1696" i="1"/>
  <c r="O1693" i="1"/>
  <c r="O1692" i="1"/>
  <c r="O1691" i="1"/>
  <c r="O1689" i="1"/>
  <c r="O1688" i="1"/>
  <c r="O1686" i="1"/>
  <c r="O1685" i="1"/>
  <c r="O1684" i="1"/>
  <c r="O1681" i="1"/>
  <c r="O1680" i="1"/>
  <c r="O1679" i="1"/>
  <c r="O1676" i="1"/>
  <c r="O1675" i="1"/>
  <c r="O1674" i="1"/>
  <c r="O1671" i="1"/>
  <c r="O1670" i="1"/>
  <c r="O1667" i="1"/>
  <c r="O1666" i="1"/>
  <c r="O1665" i="1"/>
  <c r="O1664" i="1"/>
  <c r="O1663" i="1"/>
  <c r="O1660" i="1"/>
  <c r="O1659" i="1"/>
  <c r="O1658" i="1"/>
  <c r="O1657" i="1"/>
  <c r="O1656" i="1"/>
  <c r="O1653" i="1"/>
  <c r="O1652" i="1"/>
  <c r="O1651" i="1"/>
  <c r="O1648" i="1"/>
  <c r="O1647" i="1"/>
  <c r="O1646" i="1"/>
  <c r="O1645" i="1"/>
  <c r="O1642" i="1"/>
  <c r="O1641" i="1"/>
  <c r="O1640" i="1"/>
  <c r="O1639" i="1"/>
  <c r="O1636" i="1"/>
  <c r="O1635" i="1"/>
  <c r="O1634" i="1"/>
  <c r="O1633" i="1"/>
  <c r="O1631" i="1"/>
  <c r="O1629" i="1"/>
  <c r="O1628" i="1"/>
  <c r="O1627" i="1"/>
  <c r="O1626" i="1"/>
  <c r="O1623" i="1"/>
  <c r="O1622" i="1"/>
  <c r="O1621" i="1"/>
  <c r="O1620" i="1"/>
  <c r="O1619" i="1"/>
  <c r="O1616" i="1"/>
  <c r="O1615" i="1"/>
  <c r="O1612" i="1"/>
  <c r="O1611" i="1"/>
  <c r="O1610" i="1"/>
  <c r="O1607" i="1"/>
  <c r="O1606" i="1"/>
  <c r="O1605" i="1"/>
  <c r="O1604" i="1"/>
  <c r="O1601" i="1"/>
  <c r="O1600" i="1"/>
  <c r="O1599" i="1"/>
  <c r="O1598" i="1"/>
  <c r="O1597" i="1"/>
  <c r="O1595" i="1"/>
  <c r="O1593" i="1"/>
  <c r="O1592" i="1"/>
  <c r="O1589" i="1"/>
  <c r="O1588" i="1"/>
  <c r="O1585" i="1"/>
  <c r="O1584" i="1"/>
  <c r="O1581" i="1"/>
  <c r="O1580" i="1"/>
  <c r="O1577" i="1"/>
  <c r="O1576" i="1"/>
  <c r="O1573" i="1"/>
  <c r="O1572" i="1"/>
  <c r="O1569" i="1"/>
  <c r="O1568" i="1"/>
  <c r="O1565" i="1"/>
  <c r="O1564" i="1"/>
  <c r="O1561" i="1"/>
  <c r="O1560" i="1"/>
  <c r="O1558" i="1"/>
  <c r="O1556" i="1"/>
  <c r="O1555" i="1"/>
  <c r="O1552" i="1"/>
  <c r="O1551" i="1"/>
  <c r="O1548" i="1"/>
  <c r="O1547" i="1"/>
  <c r="O1544" i="1"/>
  <c r="O1543" i="1"/>
  <c r="O1540" i="1"/>
  <c r="O1539" i="1"/>
  <c r="O1537" i="1"/>
  <c r="O1535" i="1"/>
  <c r="O1534" i="1"/>
  <c r="O1531" i="1"/>
  <c r="O1530" i="1"/>
  <c r="O1527" i="1"/>
  <c r="O1526" i="1"/>
  <c r="O1523" i="1"/>
  <c r="O1522" i="1"/>
  <c r="O1519" i="1"/>
  <c r="O1518" i="1"/>
  <c r="O1515" i="1"/>
  <c r="O1514" i="1"/>
  <c r="O1511" i="1"/>
  <c r="O1510" i="1"/>
  <c r="O1507" i="1"/>
  <c r="O1506" i="1"/>
  <c r="O1503" i="1"/>
  <c r="O1502" i="1"/>
  <c r="O1500" i="1"/>
  <c r="O1498" i="1"/>
  <c r="O1497" i="1"/>
  <c r="O1494" i="1"/>
  <c r="O1493" i="1"/>
  <c r="O1490" i="1"/>
  <c r="O1489" i="1"/>
  <c r="O1486" i="1"/>
  <c r="O1485" i="1"/>
  <c r="O1482" i="1"/>
  <c r="O1481" i="1"/>
  <c r="O1478" i="1"/>
  <c r="O1477" i="1"/>
  <c r="O1475" i="1"/>
  <c r="O1473" i="1"/>
  <c r="O1472" i="1"/>
  <c r="O1469" i="1"/>
  <c r="O1468" i="1"/>
  <c r="O1465" i="1"/>
  <c r="O1464" i="1"/>
  <c r="O1462" i="1"/>
  <c r="O1460" i="1"/>
  <c r="O1459" i="1"/>
  <c r="O1458" i="1"/>
  <c r="O1455" i="1"/>
  <c r="O1454" i="1"/>
  <c r="O1453" i="1"/>
  <c r="O1450" i="1"/>
  <c r="O1449" i="1"/>
  <c r="O1448" i="1"/>
  <c r="O1445" i="1"/>
  <c r="O1444" i="1"/>
  <c r="O1443" i="1"/>
  <c r="O1441" i="1"/>
  <c r="O1439" i="1"/>
  <c r="O1438" i="1"/>
  <c r="O1437" i="1"/>
  <c r="O1435" i="1"/>
  <c r="O1433" i="1"/>
  <c r="O1432" i="1"/>
  <c r="O1429" i="1"/>
  <c r="O1428" i="1"/>
  <c r="O1426" i="1"/>
  <c r="O1424" i="1"/>
  <c r="O1423" i="1"/>
  <c r="O1420" i="1"/>
  <c r="O1419" i="1"/>
  <c r="O1416" i="1"/>
  <c r="O1415" i="1"/>
  <c r="O1412" i="1"/>
  <c r="O1411" i="1"/>
  <c r="O1408" i="1"/>
  <c r="O1407" i="1"/>
  <c r="O1404" i="1"/>
  <c r="O1403" i="1"/>
  <c r="O1401" i="1"/>
  <c r="O1399" i="1"/>
  <c r="O1398" i="1"/>
  <c r="O1397" i="1"/>
  <c r="O1394" i="1"/>
  <c r="O1393" i="1"/>
  <c r="O1392" i="1"/>
  <c r="O1389" i="1"/>
  <c r="O1388" i="1"/>
  <c r="O1387" i="1"/>
  <c r="O1384" i="1"/>
  <c r="O1383" i="1"/>
  <c r="O1382" i="1"/>
  <c r="O1380" i="1"/>
  <c r="O1378" i="1"/>
  <c r="O1377" i="1"/>
  <c r="O1375" i="1"/>
  <c r="O1373" i="1"/>
  <c r="O1372" i="1"/>
  <c r="O1369" i="1"/>
  <c r="O1368" i="1"/>
  <c r="O1366" i="1"/>
  <c r="O1364" i="1"/>
  <c r="O1363" i="1"/>
  <c r="O1360" i="1"/>
  <c r="O1359" i="1"/>
  <c r="O1356" i="1"/>
  <c r="O1355" i="1"/>
  <c r="O1353" i="1"/>
  <c r="O1351" i="1"/>
  <c r="O1350" i="1"/>
  <c r="O1347" i="1"/>
  <c r="O1346" i="1"/>
  <c r="O1343" i="1"/>
  <c r="O1342" i="1"/>
  <c r="O1339" i="1"/>
  <c r="O1338" i="1"/>
  <c r="O1335" i="1"/>
  <c r="O1334" i="1"/>
  <c r="O1331" i="1"/>
  <c r="O1330" i="1"/>
  <c r="O1327" i="1"/>
  <c r="O1326" i="1"/>
  <c r="O1324" i="1"/>
  <c r="O1322" i="1"/>
  <c r="O1321" i="1"/>
  <c r="O1318" i="1"/>
  <c r="O1317" i="1"/>
  <c r="O1314" i="1"/>
  <c r="O1313" i="1"/>
  <c r="O1310" i="1"/>
  <c r="O1309" i="1"/>
  <c r="O1306" i="1"/>
  <c r="O1305" i="1"/>
  <c r="O1303" i="1"/>
  <c r="O1301" i="1"/>
  <c r="O1300" i="1"/>
  <c r="O1297" i="1"/>
  <c r="O1296" i="1"/>
  <c r="O1293" i="1"/>
  <c r="O1292" i="1"/>
  <c r="O1289" i="1"/>
  <c r="O1288" i="1"/>
  <c r="O1286" i="1"/>
  <c r="O1284" i="1"/>
  <c r="O1283" i="1"/>
  <c r="O1280" i="1"/>
  <c r="O1279" i="1"/>
  <c r="O1277" i="1"/>
  <c r="O1275" i="1"/>
  <c r="O1274" i="1"/>
  <c r="O1271" i="1"/>
  <c r="O1270" i="1"/>
  <c r="O1267" i="1"/>
  <c r="O1266" i="1"/>
  <c r="O1263" i="1"/>
  <c r="O1262" i="1"/>
  <c r="O1260" i="1"/>
  <c r="O1258" i="1"/>
  <c r="O1257" i="1"/>
  <c r="O1254" i="1"/>
  <c r="O1253" i="1"/>
  <c r="O1250" i="1"/>
  <c r="O1249" i="1"/>
  <c r="O1246" i="1"/>
  <c r="O1245" i="1"/>
  <c r="O1243" i="1"/>
  <c r="O1241" i="1"/>
  <c r="O1240" i="1"/>
  <c r="O1239" i="1"/>
  <c r="O1238" i="1"/>
  <c r="O1237" i="1"/>
  <c r="O1236" i="1"/>
  <c r="O1235" i="1"/>
  <c r="O1232" i="1"/>
  <c r="O1231" i="1"/>
  <c r="O1230" i="1"/>
  <c r="O1229" i="1"/>
  <c r="O1228" i="1"/>
  <c r="O1227" i="1"/>
  <c r="O1226" i="1"/>
  <c r="O1223" i="1"/>
  <c r="O1222" i="1"/>
  <c r="O1221" i="1"/>
  <c r="O1220" i="1"/>
  <c r="O1219" i="1"/>
  <c r="O1218" i="1"/>
  <c r="O1217" i="1"/>
  <c r="O1214" i="1"/>
  <c r="O1213" i="1"/>
  <c r="O1212" i="1"/>
  <c r="O1211" i="1"/>
  <c r="O1210" i="1"/>
  <c r="O1209" i="1"/>
  <c r="O1208" i="1"/>
  <c r="O1205" i="1"/>
  <c r="O1204" i="1"/>
  <c r="O1203" i="1"/>
  <c r="O1202" i="1"/>
  <c r="O1199" i="1"/>
  <c r="O1198" i="1"/>
  <c r="O1197" i="1"/>
  <c r="O1196" i="1"/>
  <c r="O1195" i="1"/>
  <c r="O1194" i="1"/>
  <c r="O1193" i="1"/>
  <c r="O1191" i="1"/>
  <c r="O1189" i="1"/>
  <c r="O1188" i="1"/>
  <c r="O1185" i="1"/>
  <c r="O1184" i="1"/>
  <c r="O1181" i="1"/>
  <c r="O1180" i="1"/>
  <c r="O1177" i="1"/>
  <c r="O1176" i="1"/>
  <c r="O1173" i="1"/>
  <c r="O1172" i="1"/>
  <c r="O1170" i="1"/>
  <c r="O1168" i="1"/>
  <c r="O1167" i="1"/>
  <c r="O1164" i="1"/>
  <c r="O1163" i="1"/>
  <c r="O1160" i="1"/>
  <c r="O1159" i="1"/>
  <c r="O1156" i="1"/>
  <c r="O1155" i="1"/>
  <c r="O1152" i="1"/>
  <c r="O1151" i="1"/>
  <c r="O1149" i="1"/>
  <c r="O1147" i="1"/>
  <c r="O1146" i="1"/>
  <c r="O1143" i="1"/>
  <c r="O1142" i="1"/>
  <c r="O1139" i="1"/>
  <c r="O1138" i="1"/>
  <c r="O1135" i="1"/>
  <c r="O1134" i="1"/>
  <c r="O1131" i="1"/>
  <c r="O1130" i="1"/>
  <c r="O1127" i="1"/>
  <c r="O1126" i="1"/>
  <c r="O1123" i="1"/>
  <c r="O1122" i="1"/>
  <c r="O1120" i="1"/>
  <c r="O1118" i="1"/>
  <c r="O1117" i="1"/>
  <c r="O1114" i="1"/>
  <c r="O1113" i="1"/>
  <c r="O1110" i="1"/>
  <c r="O1109" i="1"/>
  <c r="O1106" i="1"/>
  <c r="O1105" i="1"/>
  <c r="O1103" i="1"/>
  <c r="O1101" i="1"/>
  <c r="O1100" i="1"/>
  <c r="O1097" i="1"/>
  <c r="O1096" i="1"/>
  <c r="O1093" i="1"/>
  <c r="O1092" i="1"/>
  <c r="O1089" i="1"/>
  <c r="O1088" i="1"/>
  <c r="O1085" i="1"/>
  <c r="O1084" i="1"/>
  <c r="O1081" i="1"/>
  <c r="O1080" i="1"/>
  <c r="O1077" i="1"/>
  <c r="O1076" i="1"/>
  <c r="O1073" i="1"/>
  <c r="O1072" i="1"/>
  <c r="O1070" i="1"/>
  <c r="O1068" i="1"/>
  <c r="O1067" i="1"/>
  <c r="O1064" i="1"/>
  <c r="O1063" i="1"/>
  <c r="O1060" i="1"/>
  <c r="O1059" i="1"/>
  <c r="O1056" i="1"/>
  <c r="O1055" i="1"/>
  <c r="O1052" i="1"/>
  <c r="O1051" i="1"/>
  <c r="O1049" i="1"/>
  <c r="O1047" i="1"/>
  <c r="O1046" i="1"/>
  <c r="O1045" i="1"/>
  <c r="O1043" i="1"/>
  <c r="O1041" i="1"/>
  <c r="O1040" i="1"/>
  <c r="O1039" i="1"/>
  <c r="O1037" i="1"/>
  <c r="O1035" i="1"/>
  <c r="O1034" i="1"/>
  <c r="O1031" i="1"/>
  <c r="O1030" i="1"/>
  <c r="O1028" i="1"/>
  <c r="O1026" i="1"/>
  <c r="O1025" i="1"/>
  <c r="O1022" i="1"/>
  <c r="O1021" i="1"/>
  <c r="O1018" i="1"/>
  <c r="O1017" i="1"/>
  <c r="O1014" i="1"/>
  <c r="O1013" i="1"/>
  <c r="O1010" i="1"/>
  <c r="O1009" i="1"/>
  <c r="O1007" i="1"/>
  <c r="O1006" i="1"/>
  <c r="O1004" i="1"/>
  <c r="O1003" i="1"/>
  <c r="O1000" i="1"/>
  <c r="O999" i="1"/>
  <c r="O996" i="1"/>
  <c r="O995" i="1"/>
  <c r="O992" i="1"/>
  <c r="O991" i="1"/>
  <c r="O988" i="1"/>
  <c r="O987" i="1"/>
  <c r="O985" i="1"/>
  <c r="O983" i="1"/>
  <c r="O982" i="1"/>
  <c r="O981" i="1"/>
  <c r="O978" i="1"/>
  <c r="O977" i="1"/>
  <c r="O976" i="1"/>
  <c r="O973" i="1"/>
  <c r="O972" i="1"/>
  <c r="O969" i="1"/>
  <c r="O968" i="1"/>
  <c r="O967" i="1"/>
  <c r="O964" i="1"/>
  <c r="O963" i="1"/>
  <c r="O960" i="1"/>
  <c r="O959" i="1"/>
  <c r="O957" i="1"/>
  <c r="O955" i="1"/>
  <c r="O954" i="1"/>
  <c r="O951" i="1"/>
  <c r="O950" i="1"/>
  <c r="O947" i="1"/>
  <c r="O946" i="1"/>
  <c r="O943" i="1"/>
  <c r="O942" i="1"/>
  <c r="O939" i="1"/>
  <c r="O938" i="1"/>
  <c r="O935" i="1"/>
  <c r="O934" i="1"/>
  <c r="O931" i="1"/>
  <c r="O930" i="1"/>
  <c r="O927" i="1"/>
  <c r="O926" i="1"/>
  <c r="O924" i="1"/>
  <c r="O922" i="1"/>
  <c r="O921" i="1"/>
  <c r="O918" i="1"/>
  <c r="O917" i="1"/>
  <c r="O914" i="1"/>
  <c r="O913" i="1"/>
  <c r="O910" i="1"/>
  <c r="O909" i="1"/>
  <c r="O906" i="1"/>
  <c r="O905" i="1"/>
  <c r="O902" i="1"/>
  <c r="O901" i="1"/>
  <c r="O898" i="1"/>
  <c r="O897" i="1"/>
  <c r="O895" i="1"/>
  <c r="O893" i="1"/>
  <c r="O892" i="1"/>
  <c r="O889" i="1"/>
  <c r="O888" i="1"/>
  <c r="O885" i="1"/>
  <c r="O884" i="1"/>
  <c r="O881" i="1"/>
  <c r="O880" i="1"/>
  <c r="O877" i="1"/>
  <c r="O876" i="1"/>
  <c r="O873" i="1"/>
  <c r="O872" i="1"/>
  <c r="O869" i="1"/>
  <c r="O868" i="1"/>
  <c r="O866" i="1"/>
  <c r="O864" i="1"/>
  <c r="O863" i="1"/>
  <c r="O860" i="1"/>
  <c r="O859" i="1"/>
  <c r="O856" i="1"/>
  <c r="O855" i="1"/>
  <c r="O852" i="1"/>
  <c r="O851" i="1"/>
  <c r="O848" i="1"/>
  <c r="O847" i="1"/>
  <c r="O844" i="1"/>
  <c r="O843" i="1"/>
  <c r="O840" i="1"/>
  <c r="O839" i="1"/>
  <c r="O836" i="1"/>
  <c r="O835" i="1"/>
  <c r="O833" i="1"/>
  <c r="O831" i="1"/>
  <c r="O830" i="1"/>
  <c r="O827" i="1"/>
  <c r="O826" i="1"/>
  <c r="O823" i="1"/>
  <c r="O822" i="1"/>
  <c r="O819" i="1"/>
  <c r="O818" i="1"/>
  <c r="O815" i="1"/>
  <c r="O814" i="1"/>
  <c r="O811" i="1"/>
  <c r="O810" i="1"/>
  <c r="O807" i="1"/>
  <c r="O806" i="1"/>
  <c r="O803" i="1"/>
  <c r="O802" i="1"/>
  <c r="O800" i="1"/>
  <c r="O798" i="1"/>
  <c r="O797" i="1"/>
  <c r="O796" i="1"/>
  <c r="O793" i="1"/>
  <c r="O792" i="1"/>
  <c r="O791" i="1"/>
  <c r="O788" i="1"/>
  <c r="O787" i="1"/>
  <c r="O786" i="1"/>
  <c r="O784" i="1"/>
  <c r="O782" i="1"/>
  <c r="O781" i="1"/>
  <c r="O778" i="1"/>
  <c r="O777" i="1"/>
  <c r="O774" i="1"/>
  <c r="O773" i="1"/>
  <c r="O770" i="1"/>
  <c r="O769" i="1"/>
  <c r="O767" i="1"/>
  <c r="O765" i="1"/>
  <c r="O764" i="1"/>
  <c r="O763" i="1"/>
  <c r="O760" i="1"/>
  <c r="O759" i="1"/>
  <c r="O758" i="1"/>
  <c r="O755" i="1"/>
  <c r="O754" i="1"/>
  <c r="O753" i="1"/>
  <c r="O750" i="1"/>
  <c r="O749" i="1"/>
  <c r="O748" i="1"/>
  <c r="O745" i="1"/>
  <c r="O744" i="1"/>
  <c r="O743" i="1"/>
  <c r="O741" i="1"/>
  <c r="O739" i="1"/>
  <c r="O738" i="1"/>
  <c r="O735" i="1"/>
  <c r="O734" i="1"/>
  <c r="O731" i="1"/>
  <c r="O730" i="1"/>
  <c r="O727" i="1"/>
  <c r="O726" i="1"/>
  <c r="O723" i="1"/>
  <c r="O722" i="1"/>
  <c r="O720" i="1"/>
  <c r="O718" i="1"/>
  <c r="O717" i="1"/>
  <c r="O714" i="1"/>
  <c r="O713" i="1"/>
  <c r="O710" i="1"/>
  <c r="O709" i="1"/>
  <c r="O706" i="1"/>
  <c r="O705" i="1"/>
  <c r="O702" i="1"/>
  <c r="O701" i="1"/>
  <c r="O698" i="1"/>
  <c r="O697" i="1"/>
  <c r="O695" i="1"/>
  <c r="O693" i="1"/>
  <c r="O692" i="1"/>
  <c r="O689" i="1"/>
  <c r="O688" i="1"/>
  <c r="O685" i="1"/>
  <c r="O684" i="1"/>
  <c r="O681" i="1"/>
  <c r="O680" i="1"/>
  <c r="O678" i="1"/>
  <c r="O676" i="1"/>
  <c r="O675" i="1"/>
  <c r="O672" i="1"/>
  <c r="O671" i="1"/>
  <c r="O670" i="1"/>
  <c r="O667" i="1"/>
  <c r="O666" i="1"/>
  <c r="O665" i="1"/>
  <c r="O662" i="1"/>
  <c r="O661" i="1"/>
  <c r="O660" i="1"/>
  <c r="O657" i="1"/>
  <c r="O656" i="1"/>
  <c r="O655" i="1"/>
  <c r="O652" i="1"/>
  <c r="O651" i="1"/>
  <c r="O650" i="1"/>
  <c r="O647" i="1"/>
  <c r="O646" i="1"/>
  <c r="O645" i="1"/>
  <c r="O642" i="1"/>
  <c r="O641" i="1"/>
  <c r="O640" i="1"/>
  <c r="O638" i="1"/>
  <c r="O636" i="1"/>
  <c r="O635" i="1"/>
  <c r="O632" i="1"/>
  <c r="O631" i="1"/>
  <c r="O628" i="1"/>
  <c r="O627" i="1"/>
  <c r="O624" i="1"/>
  <c r="O623" i="1"/>
  <c r="O620" i="1"/>
  <c r="O619" i="1"/>
  <c r="O616" i="1"/>
  <c r="O615" i="1"/>
  <c r="O612" i="1"/>
  <c r="O611" i="1"/>
  <c r="O608" i="1"/>
  <c r="O607" i="1"/>
  <c r="O604" i="1"/>
  <c r="O603" i="1"/>
  <c r="O601" i="1"/>
  <c r="O599" i="1"/>
  <c r="O598" i="1"/>
  <c r="O597" i="1"/>
  <c r="O594" i="1"/>
  <c r="O593" i="1"/>
  <c r="O592" i="1"/>
  <c r="O589" i="1"/>
  <c r="O588" i="1"/>
  <c r="O587" i="1"/>
  <c r="O584" i="1"/>
  <c r="O583" i="1"/>
  <c r="O582" i="1"/>
  <c r="O579" i="1"/>
  <c r="O578" i="1"/>
  <c r="O577" i="1"/>
  <c r="O575" i="1"/>
  <c r="O573" i="1"/>
  <c r="O572" i="1"/>
  <c r="O569" i="1"/>
  <c r="O568" i="1"/>
  <c r="O565" i="1"/>
  <c r="O564" i="1"/>
  <c r="O561" i="1"/>
  <c r="O560" i="1"/>
  <c r="O558" i="1"/>
  <c r="O556" i="1"/>
  <c r="O555" i="1"/>
  <c r="O552" i="1"/>
  <c r="O551" i="1"/>
  <c r="O548" i="1"/>
  <c r="O547" i="1"/>
  <c r="O545" i="1"/>
  <c r="O543" i="1"/>
  <c r="O542" i="1"/>
  <c r="O539" i="1"/>
  <c r="O538" i="1"/>
  <c r="O535" i="1"/>
  <c r="O534" i="1"/>
  <c r="O531" i="1"/>
  <c r="O530" i="1"/>
  <c r="O527" i="1"/>
  <c r="O526" i="1"/>
  <c r="O524" i="1"/>
  <c r="O522" i="1"/>
  <c r="O521" i="1"/>
  <c r="O518" i="1"/>
  <c r="O517" i="1"/>
  <c r="O514" i="1"/>
  <c r="O513" i="1"/>
  <c r="O510" i="1"/>
  <c r="O509" i="1"/>
  <c r="O507" i="1"/>
  <c r="O505" i="1"/>
  <c r="O504" i="1"/>
  <c r="O503" i="1"/>
  <c r="O500" i="1"/>
  <c r="O499" i="1"/>
  <c r="O498" i="1"/>
  <c r="O495" i="1"/>
  <c r="O494" i="1"/>
  <c r="O493" i="1"/>
  <c r="O490" i="1"/>
  <c r="O489" i="1"/>
  <c r="O488" i="1"/>
  <c r="O485" i="1"/>
  <c r="O484" i="1"/>
  <c r="O483" i="1"/>
  <c r="O481" i="1"/>
  <c r="O479" i="1"/>
  <c r="O478" i="1"/>
  <c r="O475" i="1"/>
  <c r="O474" i="1"/>
  <c r="O471" i="1"/>
  <c r="O470" i="1"/>
  <c r="O467" i="1"/>
  <c r="O466" i="1"/>
  <c r="O463" i="1"/>
  <c r="O462" i="1"/>
  <c r="O460" i="1"/>
  <c r="O458" i="1"/>
  <c r="O457" i="1"/>
  <c r="O456" i="1"/>
  <c r="O455" i="1"/>
  <c r="O452" i="1"/>
  <c r="O451" i="1"/>
  <c r="O450" i="1"/>
  <c r="O449" i="1"/>
  <c r="O446" i="1"/>
  <c r="O445" i="1"/>
  <c r="O444" i="1"/>
  <c r="O443" i="1"/>
  <c r="O442" i="1"/>
  <c r="O441" i="1"/>
  <c r="O440" i="1"/>
  <c r="O437" i="1"/>
  <c r="O436" i="1"/>
  <c r="O435" i="1"/>
  <c r="O434" i="1"/>
  <c r="O433" i="1"/>
  <c r="O431" i="1"/>
  <c r="O429" i="1"/>
  <c r="O428" i="1"/>
  <c r="O425" i="1"/>
  <c r="O424" i="1"/>
  <c r="O421" i="1"/>
  <c r="O420" i="1"/>
  <c r="O417" i="1"/>
  <c r="O416" i="1"/>
  <c r="O414" i="1"/>
  <c r="O412" i="1"/>
  <c r="O411" i="1"/>
  <c r="O408" i="1"/>
  <c r="O407" i="1"/>
  <c r="O404" i="1"/>
  <c r="O403" i="1"/>
  <c r="O400" i="1"/>
  <c r="O399" i="1"/>
  <c r="O396" i="1"/>
  <c r="O395" i="1"/>
  <c r="O392" i="1"/>
  <c r="O391" i="1"/>
  <c r="O389" i="1"/>
  <c r="O387" i="1"/>
  <c r="O386" i="1"/>
  <c r="O383" i="1"/>
  <c r="O382" i="1"/>
  <c r="O379" i="1"/>
  <c r="O378" i="1"/>
  <c r="O376" i="1"/>
  <c r="O374" i="1"/>
  <c r="O373" i="1"/>
  <c r="O370" i="1"/>
  <c r="O369" i="1"/>
  <c r="O366" i="1"/>
  <c r="O365" i="1"/>
  <c r="O362" i="1"/>
  <c r="O361" i="1"/>
  <c r="O359" i="1"/>
  <c r="O358" i="1"/>
  <c r="O356" i="1"/>
  <c r="O355" i="1"/>
  <c r="O353" i="1"/>
  <c r="O351" i="1"/>
  <c r="O350" i="1"/>
  <c r="O347" i="1"/>
  <c r="O346" i="1"/>
  <c r="O343" i="1"/>
  <c r="O342" i="1"/>
  <c r="O340" i="1"/>
  <c r="O338" i="1"/>
  <c r="O337" i="1"/>
  <c r="O334" i="1"/>
  <c r="O333" i="1"/>
  <c r="O330" i="1"/>
  <c r="O329" i="1"/>
  <c r="O326" i="1"/>
  <c r="O325" i="1"/>
  <c r="O323" i="1"/>
  <c r="O321" i="1"/>
  <c r="O320" i="1"/>
  <c r="O317" i="1"/>
  <c r="O316" i="1"/>
  <c r="O314" i="1"/>
  <c r="O312" i="1"/>
  <c r="O311" i="1"/>
  <c r="O308" i="1"/>
  <c r="O307" i="1"/>
  <c r="O304" i="1"/>
  <c r="O303" i="1"/>
  <c r="O300" i="1"/>
  <c r="O299" i="1"/>
  <c r="O297" i="1"/>
  <c r="O295" i="1"/>
  <c r="O294" i="1"/>
  <c r="O292" i="1"/>
  <c r="O290" i="1"/>
  <c r="O289" i="1"/>
  <c r="O287" i="1"/>
  <c r="O285" i="1"/>
  <c r="O284" i="1"/>
  <c r="O282" i="1"/>
  <c r="O280" i="1"/>
  <c r="O279" i="1"/>
  <c r="O276" i="1"/>
  <c r="O275" i="1"/>
  <c r="O272" i="1"/>
  <c r="O271" i="1"/>
  <c r="O269" i="1"/>
  <c r="O267" i="1"/>
  <c r="O266" i="1"/>
  <c r="O263" i="1"/>
  <c r="O262" i="1"/>
  <c r="O259" i="1"/>
  <c r="O258" i="1"/>
  <c r="O255" i="1"/>
  <c r="O254" i="1"/>
  <c r="O251" i="1"/>
  <c r="O250" i="1"/>
  <c r="O248" i="1"/>
  <c r="O246" i="1"/>
  <c r="O245" i="1"/>
  <c r="O244" i="1"/>
  <c r="O241" i="1"/>
  <c r="O240" i="1"/>
  <c r="O239" i="1"/>
  <c r="O236" i="1"/>
  <c r="O235" i="1"/>
  <c r="O232" i="1"/>
  <c r="O231" i="1"/>
  <c r="O230" i="1"/>
  <c r="O227" i="1"/>
  <c r="O226" i="1"/>
  <c r="O225" i="1"/>
  <c r="O223" i="1"/>
  <c r="O221" i="1"/>
  <c r="O220" i="1"/>
  <c r="O218" i="1"/>
  <c r="O216" i="1"/>
  <c r="O215" i="1"/>
  <c r="O212" i="1"/>
  <c r="O211" i="1"/>
  <c r="O208" i="1"/>
  <c r="O207" i="1"/>
  <c r="O204" i="1"/>
  <c r="O203" i="1"/>
  <c r="O201" i="1"/>
  <c r="O199" i="1"/>
  <c r="O198" i="1"/>
  <c r="O195" i="1"/>
  <c r="O194" i="1"/>
  <c r="O191" i="1"/>
  <c r="O190" i="1"/>
  <c r="O187" i="1"/>
  <c r="O186" i="1"/>
  <c r="O184" i="1"/>
  <c r="O182" i="1"/>
  <c r="O181" i="1"/>
  <c r="O178" i="1"/>
  <c r="O177" i="1"/>
  <c r="O174" i="1"/>
  <c r="O173" i="1"/>
  <c r="O171" i="1"/>
  <c r="O169" i="1"/>
  <c r="O168" i="1"/>
  <c r="O165" i="1"/>
  <c r="O164" i="1"/>
  <c r="O162" i="1"/>
  <c r="O160" i="1"/>
  <c r="O159" i="1"/>
  <c r="O158" i="1"/>
  <c r="O155" i="1"/>
  <c r="O154" i="1"/>
  <c r="O153" i="1"/>
  <c r="O150" i="1"/>
  <c r="O149" i="1"/>
  <c r="O148" i="1"/>
  <c r="O146" i="1"/>
  <c r="O144" i="1"/>
  <c r="O143" i="1"/>
  <c r="O140" i="1"/>
  <c r="O139" i="1"/>
  <c r="O137" i="1"/>
  <c r="O135" i="1"/>
  <c r="O134" i="1"/>
  <c r="O131" i="1"/>
  <c r="O130" i="1"/>
  <c r="O128" i="1"/>
  <c r="O126" i="1"/>
  <c r="O125" i="1"/>
  <c r="O123" i="1"/>
  <c r="O121" i="1"/>
  <c r="O120" i="1"/>
  <c r="O119" i="1"/>
  <c r="O118" i="1"/>
  <c r="O115" i="1"/>
  <c r="O114" i="1"/>
  <c r="O113" i="1"/>
  <c r="O111" i="1"/>
  <c r="O109" i="1"/>
  <c r="O108" i="1"/>
  <c r="O105" i="1"/>
  <c r="O104" i="1"/>
  <c r="O101" i="1"/>
  <c r="O100" i="1"/>
  <c r="O98" i="1"/>
  <c r="O96" i="1"/>
  <c r="O95" i="1"/>
  <c r="O94" i="1"/>
  <c r="O91" i="1"/>
  <c r="O90" i="1"/>
  <c r="O89" i="1"/>
  <c r="O86" i="1"/>
  <c r="O85" i="1"/>
  <c r="O84" i="1"/>
  <c r="O82" i="1"/>
  <c r="O80" i="1"/>
  <c r="O79" i="1"/>
  <c r="O78" i="1"/>
  <c r="O76" i="1"/>
  <c r="O74" i="1"/>
  <c r="O73" i="1"/>
  <c r="O70" i="1"/>
  <c r="O69" i="1"/>
  <c r="O66" i="1"/>
  <c r="O65" i="1"/>
  <c r="O62" i="1"/>
  <c r="O61" i="1"/>
  <c r="O59" i="1"/>
  <c r="O57" i="1"/>
  <c r="O56" i="1"/>
  <c r="O53" i="1"/>
  <c r="O52" i="1"/>
  <c r="O50" i="1"/>
  <c r="O48" i="1"/>
  <c r="O47" i="1"/>
  <c r="O44" i="1"/>
  <c r="O43" i="1"/>
  <c r="O41" i="1"/>
  <c r="O39" i="1"/>
  <c r="O38" i="1"/>
  <c r="O35" i="1"/>
  <c r="O34" i="1"/>
  <c r="O31" i="1"/>
  <c r="O30" i="1"/>
  <c r="O27" i="1"/>
  <c r="O26" i="1"/>
  <c r="O23" i="1"/>
  <c r="O22" i="1"/>
  <c r="O20" i="1"/>
  <c r="O18" i="1"/>
  <c r="O17" i="1"/>
  <c r="O14" i="1"/>
  <c r="O13" i="1"/>
  <c r="O11" i="1"/>
  <c r="Q10" i="1"/>
  <c r="Q11" i="1" s="1"/>
  <c r="O10"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S42" i="1" s="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S288" i="1" s="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S315" i="1" s="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S772" i="1" s="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S867" i="1" s="1"/>
  <c r="U868" i="1"/>
  <c r="U869" i="1"/>
  <c r="U870" i="1"/>
  <c r="U871" i="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185" i="1"/>
  <c r="U1186" i="1"/>
  <c r="U1187" i="1"/>
  <c r="U1188" i="1"/>
  <c r="U1189" i="1"/>
  <c r="U1190" i="1"/>
  <c r="U1191" i="1"/>
  <c r="U1192" i="1"/>
  <c r="U1193" i="1"/>
  <c r="U1194" i="1"/>
  <c r="U1195" i="1"/>
  <c r="U1196" i="1"/>
  <c r="U1197" i="1"/>
  <c r="U1198" i="1"/>
  <c r="U1199" i="1"/>
  <c r="U1200" i="1"/>
  <c r="U1201" i="1"/>
  <c r="U1202" i="1"/>
  <c r="U1203" i="1"/>
  <c r="U1204" i="1"/>
  <c r="U1205" i="1"/>
  <c r="U1206" i="1"/>
  <c r="U1207" i="1"/>
  <c r="U1208" i="1"/>
  <c r="U1209" i="1"/>
  <c r="U1210" i="1"/>
  <c r="U1211" i="1"/>
  <c r="U1212" i="1"/>
  <c r="U1213" i="1"/>
  <c r="U1214" i="1"/>
  <c r="U1215" i="1"/>
  <c r="U1216" i="1"/>
  <c r="S1216" i="1" s="1"/>
  <c r="U1217" i="1"/>
  <c r="U1218" i="1"/>
  <c r="U1219" i="1"/>
  <c r="U1220" i="1"/>
  <c r="U1221" i="1"/>
  <c r="U1222" i="1"/>
  <c r="U1223" i="1"/>
  <c r="U1224" i="1"/>
  <c r="U1225" i="1"/>
  <c r="U1226" i="1"/>
  <c r="U1227" i="1"/>
  <c r="U1228" i="1"/>
  <c r="U1229" i="1"/>
  <c r="U1230" i="1"/>
  <c r="U1231" i="1"/>
  <c r="U1232" i="1"/>
  <c r="U1233" i="1"/>
  <c r="U1234" i="1"/>
  <c r="U1235" i="1"/>
  <c r="U1236" i="1"/>
  <c r="U1237" i="1"/>
  <c r="U1238" i="1"/>
  <c r="U1239" i="1"/>
  <c r="U1240" i="1"/>
  <c r="U1241" i="1"/>
  <c r="U1242" i="1"/>
  <c r="U1243" i="1"/>
  <c r="U1244" i="1"/>
  <c r="U1245" i="1"/>
  <c r="U1246" i="1"/>
  <c r="U1247" i="1"/>
  <c r="U1248" i="1"/>
  <c r="U1249" i="1"/>
  <c r="U1250" i="1"/>
  <c r="U1251" i="1"/>
  <c r="U1252" i="1"/>
  <c r="U1253" i="1"/>
  <c r="U1254" i="1"/>
  <c r="U1255" i="1"/>
  <c r="U1256" i="1"/>
  <c r="U1257" i="1"/>
  <c r="U1258" i="1"/>
  <c r="U1259" i="1"/>
  <c r="U1260" i="1"/>
  <c r="U1261" i="1"/>
  <c r="U1262" i="1"/>
  <c r="U1263" i="1"/>
  <c r="U1264" i="1"/>
  <c r="U1265" i="1"/>
  <c r="U1266" i="1"/>
  <c r="U1267" i="1"/>
  <c r="U1268" i="1"/>
  <c r="U1269" i="1"/>
  <c r="U1270" i="1"/>
  <c r="U1271" i="1"/>
  <c r="U1272" i="1"/>
  <c r="U1273" i="1"/>
  <c r="U1274" i="1"/>
  <c r="U1275" i="1"/>
  <c r="U1276" i="1"/>
  <c r="U1277" i="1"/>
  <c r="U1278" i="1"/>
  <c r="U1279" i="1"/>
  <c r="U1280" i="1"/>
  <c r="U1281" i="1"/>
  <c r="U1282" i="1"/>
  <c r="U1283" i="1"/>
  <c r="U1284" i="1"/>
  <c r="U1285" i="1"/>
  <c r="U1286" i="1"/>
  <c r="U1287" i="1"/>
  <c r="U1288" i="1"/>
  <c r="U1289" i="1"/>
  <c r="U1290" i="1"/>
  <c r="U1291" i="1"/>
  <c r="U1292" i="1"/>
  <c r="U1293" i="1"/>
  <c r="U1294" i="1"/>
  <c r="U1295" i="1"/>
  <c r="U1296" i="1"/>
  <c r="U1297" i="1"/>
  <c r="U1298" i="1"/>
  <c r="U1299" i="1"/>
  <c r="U1300" i="1"/>
  <c r="U1301" i="1"/>
  <c r="U1302" i="1"/>
  <c r="U1303" i="1"/>
  <c r="U1304" i="1"/>
  <c r="U1305" i="1"/>
  <c r="U1306" i="1"/>
  <c r="U1307" i="1"/>
  <c r="U1308" i="1"/>
  <c r="U1309" i="1"/>
  <c r="U1310" i="1"/>
  <c r="U1311" i="1"/>
  <c r="U1312" i="1"/>
  <c r="U1313" i="1"/>
  <c r="U1314" i="1"/>
  <c r="U1315" i="1"/>
  <c r="U1316" i="1"/>
  <c r="U1317" i="1"/>
  <c r="U1318" i="1"/>
  <c r="U1319" i="1"/>
  <c r="U1320" i="1"/>
  <c r="U1321" i="1"/>
  <c r="U1322" i="1"/>
  <c r="U1323" i="1"/>
  <c r="U1324" i="1"/>
  <c r="U1325" i="1"/>
  <c r="U1326" i="1"/>
  <c r="U1327" i="1"/>
  <c r="U1328" i="1"/>
  <c r="U1329" i="1"/>
  <c r="U1330" i="1"/>
  <c r="U1331" i="1"/>
  <c r="U1332" i="1"/>
  <c r="U1333" i="1"/>
  <c r="U1334" i="1"/>
  <c r="U1335" i="1"/>
  <c r="U1336" i="1"/>
  <c r="U1337" i="1"/>
  <c r="U1338" i="1"/>
  <c r="U1339" i="1"/>
  <c r="U1340" i="1"/>
  <c r="U1341" i="1"/>
  <c r="U1342" i="1"/>
  <c r="U1343" i="1"/>
  <c r="U1344" i="1"/>
  <c r="U1345" i="1"/>
  <c r="U1346" i="1"/>
  <c r="U1347" i="1"/>
  <c r="U1348" i="1"/>
  <c r="U1349" i="1"/>
  <c r="U1350" i="1"/>
  <c r="U1351" i="1"/>
  <c r="U1352" i="1"/>
  <c r="U1353" i="1"/>
  <c r="U1354" i="1"/>
  <c r="U1355" i="1"/>
  <c r="U1356" i="1"/>
  <c r="U1357" i="1"/>
  <c r="U1358" i="1"/>
  <c r="U1359" i="1"/>
  <c r="U1360" i="1"/>
  <c r="U1361" i="1"/>
  <c r="U1362" i="1"/>
  <c r="U1363" i="1"/>
  <c r="U1364" i="1"/>
  <c r="U1365" i="1"/>
  <c r="U1366" i="1"/>
  <c r="U1367" i="1"/>
  <c r="U1368" i="1"/>
  <c r="U1369" i="1"/>
  <c r="U1370" i="1"/>
  <c r="U1371" i="1"/>
  <c r="U1372" i="1"/>
  <c r="U1373" i="1"/>
  <c r="U1374" i="1"/>
  <c r="U1375" i="1"/>
  <c r="U1376" i="1"/>
  <c r="U1377" i="1"/>
  <c r="U1378" i="1"/>
  <c r="U1379" i="1"/>
  <c r="U1380" i="1"/>
  <c r="U1381" i="1"/>
  <c r="U1382" i="1"/>
  <c r="U1383" i="1"/>
  <c r="U1384" i="1"/>
  <c r="U1385" i="1"/>
  <c r="U1386" i="1"/>
  <c r="U1387" i="1"/>
  <c r="U1388" i="1"/>
  <c r="U1389" i="1"/>
  <c r="U1390" i="1"/>
  <c r="U1391" i="1"/>
  <c r="U1392" i="1"/>
  <c r="U1393" i="1"/>
  <c r="U1394" i="1"/>
  <c r="U1395" i="1"/>
  <c r="U1396" i="1"/>
  <c r="U1397" i="1"/>
  <c r="U1398" i="1"/>
  <c r="U1399" i="1"/>
  <c r="U1400" i="1"/>
  <c r="U1401" i="1"/>
  <c r="U1402" i="1"/>
  <c r="U1403" i="1"/>
  <c r="U1404" i="1"/>
  <c r="U1405" i="1"/>
  <c r="U1406" i="1"/>
  <c r="U1407" i="1"/>
  <c r="U1408" i="1"/>
  <c r="U1409" i="1"/>
  <c r="U1410" i="1"/>
  <c r="U1411" i="1"/>
  <c r="U1412" i="1"/>
  <c r="U1413" i="1"/>
  <c r="U1414" i="1"/>
  <c r="U1415" i="1"/>
  <c r="U1416" i="1"/>
  <c r="U1417" i="1"/>
  <c r="U1418" i="1"/>
  <c r="U1419" i="1"/>
  <c r="U1420" i="1"/>
  <c r="U1421" i="1"/>
  <c r="U1422" i="1"/>
  <c r="U1423" i="1"/>
  <c r="U1424" i="1"/>
  <c r="U1425" i="1"/>
  <c r="U1426" i="1"/>
  <c r="U1427" i="1"/>
  <c r="U1428" i="1"/>
  <c r="U1429" i="1"/>
  <c r="U1430" i="1"/>
  <c r="U1431" i="1"/>
  <c r="U1432" i="1"/>
  <c r="U1433" i="1"/>
  <c r="U1434" i="1"/>
  <c r="U1435" i="1"/>
  <c r="U1436" i="1"/>
  <c r="U1437" i="1"/>
  <c r="U1438" i="1"/>
  <c r="U1439" i="1"/>
  <c r="U1440" i="1"/>
  <c r="U1441" i="1"/>
  <c r="U1442" i="1"/>
  <c r="U1443" i="1"/>
  <c r="U1444" i="1"/>
  <c r="U1445" i="1"/>
  <c r="U1446" i="1"/>
  <c r="U1447" i="1"/>
  <c r="U1448" i="1"/>
  <c r="U1449" i="1"/>
  <c r="U1450" i="1"/>
  <c r="U1451" i="1"/>
  <c r="U1452" i="1"/>
  <c r="U1453" i="1"/>
  <c r="U1454" i="1"/>
  <c r="U1455" i="1"/>
  <c r="U1456" i="1"/>
  <c r="U1457" i="1"/>
  <c r="U1458" i="1"/>
  <c r="U1459" i="1"/>
  <c r="U1460" i="1"/>
  <c r="U1461" i="1"/>
  <c r="U1462" i="1"/>
  <c r="U1463" i="1"/>
  <c r="U1464" i="1"/>
  <c r="U1465" i="1"/>
  <c r="U1466" i="1"/>
  <c r="U1467" i="1"/>
  <c r="S1467" i="1" s="1"/>
  <c r="U1468" i="1"/>
  <c r="U1469" i="1"/>
  <c r="U1470" i="1"/>
  <c r="U1471" i="1"/>
  <c r="U1472" i="1"/>
  <c r="U1473" i="1"/>
  <c r="U1474" i="1"/>
  <c r="U1475" i="1"/>
  <c r="U1476" i="1"/>
  <c r="U1477" i="1"/>
  <c r="U1478" i="1"/>
  <c r="U1479" i="1"/>
  <c r="U1480" i="1"/>
  <c r="U1481" i="1"/>
  <c r="U1482" i="1"/>
  <c r="U1483" i="1"/>
  <c r="U1484" i="1"/>
  <c r="U1485" i="1"/>
  <c r="U1486" i="1"/>
  <c r="U1487" i="1"/>
  <c r="U1488" i="1"/>
  <c r="U1489" i="1"/>
  <c r="U1490" i="1"/>
  <c r="U1491" i="1"/>
  <c r="U1492" i="1"/>
  <c r="U1493" i="1"/>
  <c r="U1494" i="1"/>
  <c r="U1495" i="1"/>
  <c r="U1496" i="1"/>
  <c r="U1497" i="1"/>
  <c r="U1498" i="1"/>
  <c r="U1499" i="1"/>
  <c r="U1500" i="1"/>
  <c r="U1501" i="1"/>
  <c r="U1502" i="1"/>
  <c r="U1503" i="1"/>
  <c r="U1504" i="1"/>
  <c r="U1505" i="1"/>
  <c r="U1506" i="1"/>
  <c r="U1507" i="1"/>
  <c r="U1508" i="1"/>
  <c r="U1509" i="1"/>
  <c r="U1510" i="1"/>
  <c r="U1511" i="1"/>
  <c r="U1512" i="1"/>
  <c r="U1513" i="1"/>
  <c r="U1514" i="1"/>
  <c r="U1515" i="1"/>
  <c r="U1516" i="1"/>
  <c r="U1517" i="1"/>
  <c r="U1518" i="1"/>
  <c r="U1519" i="1"/>
  <c r="U1520" i="1"/>
  <c r="U1521" i="1"/>
  <c r="U1522" i="1"/>
  <c r="U1523" i="1"/>
  <c r="U1524" i="1"/>
  <c r="U1525" i="1"/>
  <c r="U1526" i="1"/>
  <c r="U1527" i="1"/>
  <c r="U1528" i="1"/>
  <c r="U1529" i="1"/>
  <c r="U1530" i="1"/>
  <c r="U1531" i="1"/>
  <c r="U1532" i="1"/>
  <c r="U1533" i="1"/>
  <c r="U1534" i="1"/>
  <c r="U1535" i="1"/>
  <c r="U1536" i="1"/>
  <c r="U1537" i="1"/>
  <c r="U1538" i="1"/>
  <c r="U1539" i="1"/>
  <c r="U1540" i="1"/>
  <c r="U1541" i="1"/>
  <c r="U1542" i="1"/>
  <c r="U1543" i="1"/>
  <c r="U1544" i="1"/>
  <c r="U1545" i="1"/>
  <c r="U1546" i="1"/>
  <c r="U1547" i="1"/>
  <c r="U1548" i="1"/>
  <c r="U1549" i="1"/>
  <c r="U1550" i="1"/>
  <c r="U1551" i="1"/>
  <c r="U1552" i="1"/>
  <c r="U1553" i="1"/>
  <c r="U1554" i="1"/>
  <c r="U1555" i="1"/>
  <c r="U1556" i="1"/>
  <c r="U1557" i="1"/>
  <c r="U1558" i="1"/>
  <c r="U1559" i="1"/>
  <c r="U1560" i="1"/>
  <c r="U1561" i="1"/>
  <c r="U1562" i="1"/>
  <c r="U1563" i="1"/>
  <c r="U1564" i="1"/>
  <c r="U1565" i="1"/>
  <c r="U1566" i="1"/>
  <c r="U1567" i="1"/>
  <c r="U1568" i="1"/>
  <c r="U1569" i="1"/>
  <c r="U1570" i="1"/>
  <c r="U1571" i="1"/>
  <c r="U1572" i="1"/>
  <c r="U1573" i="1"/>
  <c r="U1574" i="1"/>
  <c r="U1575" i="1"/>
  <c r="U1576" i="1"/>
  <c r="U1577" i="1"/>
  <c r="U1578" i="1"/>
  <c r="U1579" i="1"/>
  <c r="U1580" i="1"/>
  <c r="U1581" i="1"/>
  <c r="U1582" i="1"/>
  <c r="U1583" i="1"/>
  <c r="U1584" i="1"/>
  <c r="U1585" i="1"/>
  <c r="U1586" i="1"/>
  <c r="U1587" i="1"/>
  <c r="U1588" i="1"/>
  <c r="U1589" i="1"/>
  <c r="U1590" i="1"/>
  <c r="U1591" i="1"/>
  <c r="U1592" i="1"/>
  <c r="U1593" i="1"/>
  <c r="U1594" i="1"/>
  <c r="U1595" i="1"/>
  <c r="U1596" i="1"/>
  <c r="U1597" i="1"/>
  <c r="U1598" i="1"/>
  <c r="U1599" i="1"/>
  <c r="U1600" i="1"/>
  <c r="U1601" i="1"/>
  <c r="U1602" i="1"/>
  <c r="U1603" i="1"/>
  <c r="U1604" i="1"/>
  <c r="U1605" i="1"/>
  <c r="U1606" i="1"/>
  <c r="U1607" i="1"/>
  <c r="U1608" i="1"/>
  <c r="U1609" i="1"/>
  <c r="U1610" i="1"/>
  <c r="U1611" i="1"/>
  <c r="U1612" i="1"/>
  <c r="U1613" i="1"/>
  <c r="U1614" i="1"/>
  <c r="U1615" i="1"/>
  <c r="U1616" i="1"/>
  <c r="U1617" i="1"/>
  <c r="U1618" i="1"/>
  <c r="U1619" i="1"/>
  <c r="U1620" i="1"/>
  <c r="U1621" i="1"/>
  <c r="U1622" i="1"/>
  <c r="U1623" i="1"/>
  <c r="U1624" i="1"/>
  <c r="U1625" i="1"/>
  <c r="U1626" i="1"/>
  <c r="U1627" i="1"/>
  <c r="U1628" i="1"/>
  <c r="U1629" i="1"/>
  <c r="U1630" i="1"/>
  <c r="U1631" i="1"/>
  <c r="U1632" i="1"/>
  <c r="U1633" i="1"/>
  <c r="U1634" i="1"/>
  <c r="U1635" i="1"/>
  <c r="U1636" i="1"/>
  <c r="U1637" i="1"/>
  <c r="U1638" i="1"/>
  <c r="U1639" i="1"/>
  <c r="U1640" i="1"/>
  <c r="U1641" i="1"/>
  <c r="U1642" i="1"/>
  <c r="U1643" i="1"/>
  <c r="U1644" i="1"/>
  <c r="U1645" i="1"/>
  <c r="U1646" i="1"/>
  <c r="U1647" i="1"/>
  <c r="U1648" i="1"/>
  <c r="U1649" i="1"/>
  <c r="U1650" i="1"/>
  <c r="U1651" i="1"/>
  <c r="U1652" i="1"/>
  <c r="U1653" i="1"/>
  <c r="U1654" i="1"/>
  <c r="U1655" i="1"/>
  <c r="U1656" i="1"/>
  <c r="U1657" i="1"/>
  <c r="U1658" i="1"/>
  <c r="U1659" i="1"/>
  <c r="U1660" i="1"/>
  <c r="U1661" i="1"/>
  <c r="U1662" i="1"/>
  <c r="U1663" i="1"/>
  <c r="U1664" i="1"/>
  <c r="U1665" i="1"/>
  <c r="U1666" i="1"/>
  <c r="U1667" i="1"/>
  <c r="U1668" i="1"/>
  <c r="U1669" i="1"/>
  <c r="U1670" i="1"/>
  <c r="U1671" i="1"/>
  <c r="U1672" i="1"/>
  <c r="U1673" i="1"/>
  <c r="U1674" i="1"/>
  <c r="U1675" i="1"/>
  <c r="U1676" i="1"/>
  <c r="U1677" i="1"/>
  <c r="U1678" i="1"/>
  <c r="U1679" i="1"/>
  <c r="U1680" i="1"/>
  <c r="U1681" i="1"/>
  <c r="U1682" i="1"/>
  <c r="U1683" i="1"/>
  <c r="U1684" i="1"/>
  <c r="U1685" i="1"/>
  <c r="U1686" i="1"/>
  <c r="U1687" i="1"/>
  <c r="U1688" i="1"/>
  <c r="U1689" i="1"/>
  <c r="U1690" i="1"/>
  <c r="U1691" i="1"/>
  <c r="U1692" i="1"/>
  <c r="U1693" i="1"/>
  <c r="U1694" i="1"/>
  <c r="U1695" i="1"/>
  <c r="U1696" i="1"/>
  <c r="U1697" i="1"/>
  <c r="U1698" i="1"/>
  <c r="U1699" i="1"/>
  <c r="U1700" i="1"/>
  <c r="U1701" i="1"/>
  <c r="U1702" i="1"/>
  <c r="U1703" i="1"/>
  <c r="U1704" i="1"/>
  <c r="U1705" i="1"/>
  <c r="U1706" i="1"/>
  <c r="U1707" i="1"/>
  <c r="U1708" i="1"/>
  <c r="U1709" i="1"/>
  <c r="U1710" i="1"/>
  <c r="U1711" i="1"/>
  <c r="U1712" i="1"/>
  <c r="U1713" i="1"/>
  <c r="U1714" i="1"/>
  <c r="U1715" i="1"/>
  <c r="U1716" i="1"/>
  <c r="U1717" i="1"/>
  <c r="U1718" i="1"/>
  <c r="U1719" i="1"/>
  <c r="U1720" i="1"/>
  <c r="U1721" i="1"/>
  <c r="U1722" i="1"/>
  <c r="U1723" i="1"/>
  <c r="U1724" i="1"/>
  <c r="U1725" i="1"/>
  <c r="U1726" i="1"/>
  <c r="U1727" i="1"/>
  <c r="U1728" i="1"/>
  <c r="U1729" i="1"/>
  <c r="U1730" i="1"/>
  <c r="U1731" i="1"/>
  <c r="U1732" i="1"/>
  <c r="U1733" i="1"/>
  <c r="U1734" i="1"/>
  <c r="U1735" i="1"/>
  <c r="U1736" i="1"/>
  <c r="U1737" i="1"/>
  <c r="U1738" i="1"/>
  <c r="D775" i="1"/>
  <c r="R775" i="1" s="1"/>
  <c r="R774" i="1" s="1"/>
  <c r="R773" i="1" s="1"/>
  <c r="R772" i="1" s="1"/>
  <c r="D870" i="1"/>
  <c r="R870" i="1" s="1"/>
  <c r="R869" i="1" s="1"/>
  <c r="R868" i="1" s="1"/>
  <c r="R867" i="1" s="1"/>
  <c r="R866" i="1" s="1"/>
  <c r="D291" i="1"/>
  <c r="R291" i="1" s="1"/>
  <c r="R290" i="1" s="1"/>
  <c r="R289" i="1" s="1"/>
  <c r="R288" i="1" s="1"/>
  <c r="R287" i="1" s="1"/>
  <c r="D318" i="1"/>
  <c r="R318" i="1" s="1"/>
  <c r="R317" i="1" s="1"/>
  <c r="R316" i="1" s="1"/>
  <c r="R315" i="1" s="1"/>
  <c r="R314" i="1" s="1"/>
  <c r="D45" i="1"/>
  <c r="R45" i="1" s="1"/>
  <c r="R44" i="1" s="1"/>
  <c r="R43" i="1" s="1"/>
  <c r="R42" i="1" s="1"/>
  <c r="R41" i="1" s="1"/>
  <c r="D1470" i="1"/>
  <c r="R1470" i="1" s="1"/>
  <c r="R1469" i="1" s="1"/>
  <c r="R1468" i="1" s="1"/>
  <c r="R1467" i="1" s="1"/>
  <c r="O291" i="1" l="1"/>
  <c r="O775" i="1"/>
  <c r="O1224" i="1"/>
  <c r="O45" i="1"/>
  <c r="O318" i="1"/>
  <c r="O870" i="1"/>
  <c r="O1001" i="1"/>
  <c r="O1470" i="1"/>
  <c r="O288" i="1"/>
  <c r="O1216" i="1"/>
  <c r="O315" i="1"/>
  <c r="O998" i="1"/>
  <c r="O772" i="1"/>
  <c r="O42" i="1"/>
  <c r="O867" i="1"/>
  <c r="O1467" i="1"/>
  <c r="T1467" i="1" l="1"/>
  <c r="T867" i="1"/>
  <c r="T42" i="1"/>
  <c r="T772" i="1"/>
  <c r="T315" i="1"/>
  <c r="T1216" i="1"/>
  <c r="T288" i="1"/>
  <c r="D1704" i="1"/>
  <c r="D1699" i="1"/>
  <c r="D1694" i="1"/>
  <c r="S410" i="1"/>
  <c r="S415" i="1"/>
  <c r="S419" i="1"/>
  <c r="S423" i="1"/>
  <c r="S427" i="1"/>
  <c r="S432" i="1"/>
  <c r="D1027" i="1"/>
  <c r="D1023" i="1"/>
  <c r="D1019" i="1"/>
  <c r="D1015" i="1"/>
  <c r="D1011" i="1"/>
  <c r="D388" i="1"/>
  <c r="D384" i="1"/>
  <c r="D380" i="1"/>
  <c r="D371" i="1"/>
  <c r="D367" i="1"/>
  <c r="D363" i="1"/>
  <c r="D19" i="1"/>
  <c r="D15" i="1"/>
  <c r="D1687" i="1"/>
  <c r="D1682" i="1"/>
  <c r="D1677" i="1"/>
  <c r="D1672" i="1"/>
  <c r="D1668" i="1"/>
  <c r="D1661" i="1"/>
  <c r="D1654" i="1"/>
  <c r="D1649" i="1"/>
  <c r="D1643" i="1"/>
  <c r="D1637" i="1"/>
  <c r="D1630" i="1"/>
  <c r="D1624" i="1"/>
  <c r="D1617" i="1"/>
  <c r="D1613" i="1"/>
  <c r="D1608" i="1"/>
  <c r="D1602" i="1"/>
  <c r="D1594" i="1"/>
  <c r="D1590" i="1"/>
  <c r="D1586" i="1"/>
  <c r="D1582" i="1"/>
  <c r="D1578" i="1"/>
  <c r="D1574" i="1"/>
  <c r="D1570" i="1"/>
  <c r="D1566" i="1"/>
  <c r="D1562" i="1"/>
  <c r="D1557" i="1"/>
  <c r="D1553" i="1"/>
  <c r="D1549" i="1"/>
  <c r="D1545" i="1"/>
  <c r="D1541" i="1"/>
  <c r="D1536" i="1"/>
  <c r="D1532" i="1"/>
  <c r="D1528" i="1"/>
  <c r="D1524" i="1"/>
  <c r="D1520" i="1"/>
  <c r="D1516" i="1"/>
  <c r="D1512" i="1"/>
  <c r="D1508" i="1"/>
  <c r="D1504" i="1"/>
  <c r="D557" i="1"/>
  <c r="D553" i="1"/>
  <c r="D549" i="1"/>
  <c r="D540" i="1"/>
  <c r="D536" i="1"/>
  <c r="D532" i="1"/>
  <c r="D528" i="1"/>
  <c r="D523" i="1"/>
  <c r="D519" i="1"/>
  <c r="D515" i="1"/>
  <c r="D511" i="1"/>
  <c r="D506" i="1"/>
  <c r="D501" i="1"/>
  <c r="D496" i="1"/>
  <c r="D491" i="1"/>
  <c r="D486" i="1"/>
  <c r="D480" i="1"/>
  <c r="D476" i="1"/>
  <c r="D472" i="1"/>
  <c r="D468" i="1"/>
  <c r="D464" i="1"/>
  <c r="D459" i="1"/>
  <c r="D453" i="1"/>
  <c r="D447" i="1"/>
  <c r="D438" i="1"/>
  <c r="D430" i="1"/>
  <c r="D426" i="1"/>
  <c r="D422" i="1"/>
  <c r="D418" i="1"/>
  <c r="D413" i="1"/>
  <c r="D409" i="1"/>
  <c r="D405" i="1"/>
  <c r="D401" i="1"/>
  <c r="D397" i="1"/>
  <c r="D393" i="1"/>
  <c r="D49" i="1"/>
  <c r="D40" i="1"/>
  <c r="D36" i="1"/>
  <c r="D32" i="1"/>
  <c r="D28" i="1"/>
  <c r="D24" i="1"/>
  <c r="R28" i="1" l="1"/>
  <c r="R27" i="1" s="1"/>
  <c r="R26" i="1" s="1"/>
  <c r="R25" i="1" s="1"/>
  <c r="O28" i="1"/>
  <c r="R36" i="1"/>
  <c r="R35" i="1" s="1"/>
  <c r="R34" i="1" s="1"/>
  <c r="R33" i="1" s="1"/>
  <c r="O36" i="1"/>
  <c r="R49" i="1"/>
  <c r="R48" i="1" s="1"/>
  <c r="R47" i="1" s="1"/>
  <c r="R46" i="1" s="1"/>
  <c r="O49" i="1"/>
  <c r="R397" i="1"/>
  <c r="R396" i="1" s="1"/>
  <c r="R395" i="1" s="1"/>
  <c r="R394" i="1" s="1"/>
  <c r="O397" i="1"/>
  <c r="R405" i="1"/>
  <c r="R404" i="1" s="1"/>
  <c r="R403" i="1" s="1"/>
  <c r="R402" i="1" s="1"/>
  <c r="O405" i="1"/>
  <c r="R413" i="1"/>
  <c r="R412" i="1" s="1"/>
  <c r="R411" i="1" s="1"/>
  <c r="R410" i="1" s="1"/>
  <c r="O413" i="1"/>
  <c r="R422" i="1"/>
  <c r="R421" i="1" s="1"/>
  <c r="R420" i="1" s="1"/>
  <c r="R419" i="1" s="1"/>
  <c r="O422" i="1"/>
  <c r="R430" i="1"/>
  <c r="R429" i="1" s="1"/>
  <c r="R428" i="1" s="1"/>
  <c r="R427" i="1" s="1"/>
  <c r="O430" i="1"/>
  <c r="R447" i="1"/>
  <c r="R446" i="1" s="1"/>
  <c r="R445" i="1" s="1"/>
  <c r="R444" i="1" s="1"/>
  <c r="R443" i="1" s="1"/>
  <c r="R442" i="1" s="1"/>
  <c r="R441" i="1" s="1"/>
  <c r="R440" i="1" s="1"/>
  <c r="R439" i="1" s="1"/>
  <c r="O447" i="1"/>
  <c r="R459" i="1"/>
  <c r="R458" i="1" s="1"/>
  <c r="R457" i="1" s="1"/>
  <c r="R456" i="1" s="1"/>
  <c r="R455" i="1" s="1"/>
  <c r="R454" i="1" s="1"/>
  <c r="O459" i="1"/>
  <c r="R468" i="1"/>
  <c r="R467" i="1" s="1"/>
  <c r="R466" i="1" s="1"/>
  <c r="R465" i="1" s="1"/>
  <c r="O468" i="1"/>
  <c r="R476" i="1"/>
  <c r="R475" i="1" s="1"/>
  <c r="R474" i="1" s="1"/>
  <c r="R473" i="1" s="1"/>
  <c r="O476" i="1"/>
  <c r="R486" i="1"/>
  <c r="R485" i="1" s="1"/>
  <c r="R484" i="1" s="1"/>
  <c r="R483" i="1" s="1"/>
  <c r="R482" i="1" s="1"/>
  <c r="R481" i="1" s="1"/>
  <c r="O486" i="1"/>
  <c r="R496" i="1"/>
  <c r="R495" i="1" s="1"/>
  <c r="R494" i="1" s="1"/>
  <c r="R493" i="1" s="1"/>
  <c r="R492" i="1" s="1"/>
  <c r="O496" i="1"/>
  <c r="R506" i="1"/>
  <c r="R505" i="1" s="1"/>
  <c r="R504" i="1" s="1"/>
  <c r="R503" i="1" s="1"/>
  <c r="R502" i="1" s="1"/>
  <c r="O506" i="1"/>
  <c r="R515" i="1"/>
  <c r="R514" i="1" s="1"/>
  <c r="R513" i="1" s="1"/>
  <c r="R512" i="1" s="1"/>
  <c r="O515" i="1"/>
  <c r="R523" i="1"/>
  <c r="R522" i="1" s="1"/>
  <c r="R521" i="1" s="1"/>
  <c r="R520" i="1" s="1"/>
  <c r="O523" i="1"/>
  <c r="R532" i="1"/>
  <c r="R531" i="1" s="1"/>
  <c r="R530" i="1" s="1"/>
  <c r="R529" i="1" s="1"/>
  <c r="O532" i="1"/>
  <c r="R540" i="1"/>
  <c r="R539" i="1" s="1"/>
  <c r="R538" i="1" s="1"/>
  <c r="R537" i="1" s="1"/>
  <c r="O540" i="1"/>
  <c r="R553" i="1"/>
  <c r="R552" i="1" s="1"/>
  <c r="R551" i="1" s="1"/>
  <c r="R550" i="1" s="1"/>
  <c r="O553" i="1"/>
  <c r="R1504" i="1"/>
  <c r="R1503" i="1" s="1"/>
  <c r="R1502" i="1" s="1"/>
  <c r="R1501" i="1" s="1"/>
  <c r="R1500" i="1" s="1"/>
  <c r="O1504" i="1"/>
  <c r="R1512" i="1"/>
  <c r="R1511" i="1" s="1"/>
  <c r="R1510" i="1" s="1"/>
  <c r="R1509" i="1" s="1"/>
  <c r="O1512" i="1"/>
  <c r="R1520" i="1"/>
  <c r="R1519" i="1" s="1"/>
  <c r="R1518" i="1" s="1"/>
  <c r="R1517" i="1" s="1"/>
  <c r="O1520" i="1"/>
  <c r="R1528" i="1"/>
  <c r="R1527" i="1" s="1"/>
  <c r="R1526" i="1" s="1"/>
  <c r="R1525" i="1" s="1"/>
  <c r="O1528" i="1"/>
  <c r="R1536" i="1"/>
  <c r="R1535" i="1" s="1"/>
  <c r="R1534" i="1" s="1"/>
  <c r="R1533" i="1" s="1"/>
  <c r="O1536" i="1"/>
  <c r="R1545" i="1"/>
  <c r="R1544" i="1" s="1"/>
  <c r="R1543" i="1" s="1"/>
  <c r="R1542" i="1" s="1"/>
  <c r="O1545" i="1"/>
  <c r="R1553" i="1"/>
  <c r="R1552" i="1" s="1"/>
  <c r="R1551" i="1" s="1"/>
  <c r="R1550" i="1" s="1"/>
  <c r="O1553" i="1"/>
  <c r="R1562" i="1"/>
  <c r="R1561" i="1" s="1"/>
  <c r="R1560" i="1" s="1"/>
  <c r="R1559" i="1" s="1"/>
  <c r="R1558" i="1" s="1"/>
  <c r="O1562" i="1"/>
  <c r="R1570" i="1"/>
  <c r="R1569" i="1" s="1"/>
  <c r="R1568" i="1" s="1"/>
  <c r="R1567" i="1" s="1"/>
  <c r="O1570" i="1"/>
  <c r="R1578" i="1"/>
  <c r="R1577" i="1" s="1"/>
  <c r="R1576" i="1" s="1"/>
  <c r="R1575" i="1" s="1"/>
  <c r="O1578" i="1"/>
  <c r="R1586" i="1"/>
  <c r="R1585" i="1" s="1"/>
  <c r="R1584" i="1" s="1"/>
  <c r="R1583" i="1" s="1"/>
  <c r="O1586" i="1"/>
  <c r="R1594" i="1"/>
  <c r="R1593" i="1" s="1"/>
  <c r="R1592" i="1" s="1"/>
  <c r="R1591" i="1" s="1"/>
  <c r="O1594" i="1"/>
  <c r="R1608" i="1"/>
  <c r="R1607" i="1" s="1"/>
  <c r="R1606" i="1" s="1"/>
  <c r="R1605" i="1" s="1"/>
  <c r="R1604" i="1" s="1"/>
  <c r="R1603" i="1" s="1"/>
  <c r="O1608" i="1"/>
  <c r="R1617" i="1"/>
  <c r="R1616" i="1" s="1"/>
  <c r="R1615" i="1" s="1"/>
  <c r="R1614" i="1" s="1"/>
  <c r="O1617" i="1"/>
  <c r="R1630" i="1"/>
  <c r="R1629" i="1" s="1"/>
  <c r="R1628" i="1" s="1"/>
  <c r="R1627" i="1" s="1"/>
  <c r="R1626" i="1" s="1"/>
  <c r="R1625" i="1" s="1"/>
  <c r="O1630" i="1"/>
  <c r="R1643" i="1"/>
  <c r="R1642" i="1" s="1"/>
  <c r="R1641" i="1" s="1"/>
  <c r="R1640" i="1" s="1"/>
  <c r="R1639" i="1" s="1"/>
  <c r="R1638" i="1" s="1"/>
  <c r="O1643" i="1"/>
  <c r="R1654" i="1"/>
  <c r="R1653" i="1" s="1"/>
  <c r="R1652" i="1" s="1"/>
  <c r="R1651" i="1" s="1"/>
  <c r="R1650" i="1" s="1"/>
  <c r="O1654" i="1"/>
  <c r="R1668" i="1"/>
  <c r="R1667" i="1" s="1"/>
  <c r="R1666" i="1" s="1"/>
  <c r="R1665" i="1" s="1"/>
  <c r="R1664" i="1" s="1"/>
  <c r="R1663" i="1" s="1"/>
  <c r="R1662" i="1" s="1"/>
  <c r="O1668" i="1"/>
  <c r="R1677" i="1"/>
  <c r="R1676" i="1" s="1"/>
  <c r="R1675" i="1" s="1"/>
  <c r="R1674" i="1" s="1"/>
  <c r="R1673" i="1" s="1"/>
  <c r="O1677" i="1"/>
  <c r="R1687" i="1"/>
  <c r="R1686" i="1" s="1"/>
  <c r="R1685" i="1" s="1"/>
  <c r="R1684" i="1" s="1"/>
  <c r="R1683" i="1" s="1"/>
  <c r="O1687" i="1"/>
  <c r="R19" i="1"/>
  <c r="R18" i="1" s="1"/>
  <c r="R17" i="1" s="1"/>
  <c r="R16" i="1" s="1"/>
  <c r="O19" i="1"/>
  <c r="R367" i="1"/>
  <c r="R366" i="1" s="1"/>
  <c r="R365" i="1" s="1"/>
  <c r="R364" i="1" s="1"/>
  <c r="O367" i="1"/>
  <c r="R380" i="1"/>
  <c r="R379" i="1" s="1"/>
  <c r="R378" i="1" s="1"/>
  <c r="R377" i="1" s="1"/>
  <c r="R376" i="1" s="1"/>
  <c r="O380" i="1"/>
  <c r="R388" i="1"/>
  <c r="R387" i="1" s="1"/>
  <c r="R386" i="1" s="1"/>
  <c r="R385" i="1" s="1"/>
  <c r="O388" i="1"/>
  <c r="R1015" i="1"/>
  <c r="R1014" i="1" s="1"/>
  <c r="R1013" i="1" s="1"/>
  <c r="R1012" i="1" s="1"/>
  <c r="O1015" i="1"/>
  <c r="R1023" i="1"/>
  <c r="R1022" i="1" s="1"/>
  <c r="R1021" i="1" s="1"/>
  <c r="R1020" i="1" s="1"/>
  <c r="O1023" i="1"/>
  <c r="R1694" i="1"/>
  <c r="R1693" i="1" s="1"/>
  <c r="R1692" i="1" s="1"/>
  <c r="R1691" i="1" s="1"/>
  <c r="R1690" i="1" s="1"/>
  <c r="R1689" i="1" s="1"/>
  <c r="R1688" i="1" s="1"/>
  <c r="O1694" i="1"/>
  <c r="R1704" i="1"/>
  <c r="R1703" i="1" s="1"/>
  <c r="R1702" i="1" s="1"/>
  <c r="R1701" i="1" s="1"/>
  <c r="R1700" i="1" s="1"/>
  <c r="O1704" i="1"/>
  <c r="R24" i="1"/>
  <c r="R23" i="1" s="1"/>
  <c r="R22" i="1" s="1"/>
  <c r="R21" i="1" s="1"/>
  <c r="R20" i="1" s="1"/>
  <c r="O24" i="1"/>
  <c r="R32" i="1"/>
  <c r="R31" i="1" s="1"/>
  <c r="R30" i="1" s="1"/>
  <c r="R29" i="1" s="1"/>
  <c r="O32" i="1"/>
  <c r="R40" i="1"/>
  <c r="R39" i="1" s="1"/>
  <c r="R38" i="1" s="1"/>
  <c r="R37" i="1" s="1"/>
  <c r="O40" i="1"/>
  <c r="R393" i="1"/>
  <c r="R392" i="1" s="1"/>
  <c r="R391" i="1" s="1"/>
  <c r="R390" i="1" s="1"/>
  <c r="R389" i="1" s="1"/>
  <c r="O393" i="1"/>
  <c r="R401" i="1"/>
  <c r="R400" i="1" s="1"/>
  <c r="R399" i="1" s="1"/>
  <c r="R398" i="1" s="1"/>
  <c r="O401" i="1"/>
  <c r="R409" i="1"/>
  <c r="R408" i="1" s="1"/>
  <c r="R407" i="1" s="1"/>
  <c r="R406" i="1" s="1"/>
  <c r="O409" i="1"/>
  <c r="R418" i="1"/>
  <c r="R417" i="1" s="1"/>
  <c r="R416" i="1" s="1"/>
  <c r="R415" i="1" s="1"/>
  <c r="R414" i="1" s="1"/>
  <c r="O418" i="1"/>
  <c r="R426" i="1"/>
  <c r="R425" i="1" s="1"/>
  <c r="R424" i="1" s="1"/>
  <c r="R423" i="1" s="1"/>
  <c r="O426" i="1"/>
  <c r="R438" i="1"/>
  <c r="R437" i="1" s="1"/>
  <c r="R436" i="1" s="1"/>
  <c r="R435" i="1" s="1"/>
  <c r="R434" i="1" s="1"/>
  <c r="R433" i="1" s="1"/>
  <c r="R432" i="1" s="1"/>
  <c r="R431" i="1" s="1"/>
  <c r="O438" i="1"/>
  <c r="R453" i="1"/>
  <c r="R452" i="1" s="1"/>
  <c r="R451" i="1" s="1"/>
  <c r="R450" i="1" s="1"/>
  <c r="R449" i="1" s="1"/>
  <c r="R448" i="1" s="1"/>
  <c r="O453" i="1"/>
  <c r="R464" i="1"/>
  <c r="R463" i="1" s="1"/>
  <c r="R462" i="1" s="1"/>
  <c r="R461" i="1" s="1"/>
  <c r="R460" i="1" s="1"/>
  <c r="O464" i="1"/>
  <c r="R472" i="1"/>
  <c r="R471" i="1" s="1"/>
  <c r="R470" i="1" s="1"/>
  <c r="R469" i="1" s="1"/>
  <c r="O472" i="1"/>
  <c r="R480" i="1"/>
  <c r="R479" i="1" s="1"/>
  <c r="R478" i="1" s="1"/>
  <c r="R477" i="1" s="1"/>
  <c r="O480" i="1"/>
  <c r="R491" i="1"/>
  <c r="R490" i="1" s="1"/>
  <c r="R489" i="1" s="1"/>
  <c r="R488" i="1" s="1"/>
  <c r="R487" i="1" s="1"/>
  <c r="O491" i="1"/>
  <c r="R501" i="1"/>
  <c r="R500" i="1" s="1"/>
  <c r="R499" i="1" s="1"/>
  <c r="R498" i="1" s="1"/>
  <c r="R497" i="1" s="1"/>
  <c r="O501" i="1"/>
  <c r="R511" i="1"/>
  <c r="R510" i="1" s="1"/>
  <c r="R509" i="1" s="1"/>
  <c r="R508" i="1" s="1"/>
  <c r="R507" i="1" s="1"/>
  <c r="O511" i="1"/>
  <c r="R519" i="1"/>
  <c r="R518" i="1" s="1"/>
  <c r="R517" i="1" s="1"/>
  <c r="R516" i="1" s="1"/>
  <c r="O519" i="1"/>
  <c r="R528" i="1"/>
  <c r="R527" i="1" s="1"/>
  <c r="R526" i="1" s="1"/>
  <c r="R525" i="1" s="1"/>
  <c r="R524" i="1" s="1"/>
  <c r="O528" i="1"/>
  <c r="R536" i="1"/>
  <c r="R535" i="1" s="1"/>
  <c r="R534" i="1" s="1"/>
  <c r="R533" i="1" s="1"/>
  <c r="O536" i="1"/>
  <c r="R549" i="1"/>
  <c r="R548" i="1" s="1"/>
  <c r="R547" i="1" s="1"/>
  <c r="R546" i="1" s="1"/>
  <c r="R545" i="1" s="1"/>
  <c r="O549" i="1"/>
  <c r="R557" i="1"/>
  <c r="R556" i="1" s="1"/>
  <c r="R555" i="1" s="1"/>
  <c r="R554" i="1" s="1"/>
  <c r="O557" i="1"/>
  <c r="R1508" i="1"/>
  <c r="R1507" i="1" s="1"/>
  <c r="R1506" i="1" s="1"/>
  <c r="R1505" i="1" s="1"/>
  <c r="O1508" i="1"/>
  <c r="R1516" i="1"/>
  <c r="R1515" i="1" s="1"/>
  <c r="R1514" i="1" s="1"/>
  <c r="R1513" i="1" s="1"/>
  <c r="O1516" i="1"/>
  <c r="R1524" i="1"/>
  <c r="R1523" i="1" s="1"/>
  <c r="R1522" i="1" s="1"/>
  <c r="R1521" i="1" s="1"/>
  <c r="O1524" i="1"/>
  <c r="R1532" i="1"/>
  <c r="R1531" i="1" s="1"/>
  <c r="R1530" i="1" s="1"/>
  <c r="R1529" i="1" s="1"/>
  <c r="O1532" i="1"/>
  <c r="R1541" i="1"/>
  <c r="R1540" i="1" s="1"/>
  <c r="R1539" i="1" s="1"/>
  <c r="R1538" i="1" s="1"/>
  <c r="R1537" i="1" s="1"/>
  <c r="O1541" i="1"/>
  <c r="R1549" i="1"/>
  <c r="R1548" i="1" s="1"/>
  <c r="R1547" i="1" s="1"/>
  <c r="R1546" i="1" s="1"/>
  <c r="O1549" i="1"/>
  <c r="R1557" i="1"/>
  <c r="R1556" i="1" s="1"/>
  <c r="R1555" i="1" s="1"/>
  <c r="R1554" i="1" s="1"/>
  <c r="O1557" i="1"/>
  <c r="R1566" i="1"/>
  <c r="R1565" i="1" s="1"/>
  <c r="R1564" i="1" s="1"/>
  <c r="R1563" i="1" s="1"/>
  <c r="O1566" i="1"/>
  <c r="R1574" i="1"/>
  <c r="R1573" i="1" s="1"/>
  <c r="R1572" i="1" s="1"/>
  <c r="R1571" i="1" s="1"/>
  <c r="O1574" i="1"/>
  <c r="R1582" i="1"/>
  <c r="R1581" i="1" s="1"/>
  <c r="R1580" i="1" s="1"/>
  <c r="R1579" i="1" s="1"/>
  <c r="O1582" i="1"/>
  <c r="R1590" i="1"/>
  <c r="R1589" i="1" s="1"/>
  <c r="R1588" i="1" s="1"/>
  <c r="R1587" i="1" s="1"/>
  <c r="O1590" i="1"/>
  <c r="R1602" i="1"/>
  <c r="R1601" i="1" s="1"/>
  <c r="R1600" i="1" s="1"/>
  <c r="R1599" i="1" s="1"/>
  <c r="R1598" i="1" s="1"/>
  <c r="R1597" i="1" s="1"/>
  <c r="R1596" i="1" s="1"/>
  <c r="R1595" i="1" s="1"/>
  <c r="O1602" i="1"/>
  <c r="R1613" i="1"/>
  <c r="R1612" i="1" s="1"/>
  <c r="R1611" i="1" s="1"/>
  <c r="R1610" i="1" s="1"/>
  <c r="R1609" i="1" s="1"/>
  <c r="O1613" i="1"/>
  <c r="R1624" i="1"/>
  <c r="R1623" i="1" s="1"/>
  <c r="R1622" i="1" s="1"/>
  <c r="R1621" i="1" s="1"/>
  <c r="R1620" i="1" s="1"/>
  <c r="R1619" i="1" s="1"/>
  <c r="R1618" i="1" s="1"/>
  <c r="O1624" i="1"/>
  <c r="R1637" i="1"/>
  <c r="R1636" i="1" s="1"/>
  <c r="R1635" i="1" s="1"/>
  <c r="R1634" i="1" s="1"/>
  <c r="R1633" i="1" s="1"/>
  <c r="R1632" i="1" s="1"/>
  <c r="R1631" i="1" s="1"/>
  <c r="O1637" i="1"/>
  <c r="R1649" i="1"/>
  <c r="R1648" i="1" s="1"/>
  <c r="R1647" i="1" s="1"/>
  <c r="R1646" i="1" s="1"/>
  <c r="R1645" i="1" s="1"/>
  <c r="R1644" i="1" s="1"/>
  <c r="O1649" i="1"/>
  <c r="R1661" i="1"/>
  <c r="R1660" i="1" s="1"/>
  <c r="R1659" i="1" s="1"/>
  <c r="R1658" i="1" s="1"/>
  <c r="R1657" i="1" s="1"/>
  <c r="R1656" i="1" s="1"/>
  <c r="R1655" i="1" s="1"/>
  <c r="O1661" i="1"/>
  <c r="R1672" i="1"/>
  <c r="R1671" i="1" s="1"/>
  <c r="R1670" i="1" s="1"/>
  <c r="R1669" i="1" s="1"/>
  <c r="O1672" i="1"/>
  <c r="R1682" i="1"/>
  <c r="R1681" i="1" s="1"/>
  <c r="R1680" i="1" s="1"/>
  <c r="R1679" i="1" s="1"/>
  <c r="R1678" i="1" s="1"/>
  <c r="O1682" i="1"/>
  <c r="R15" i="1"/>
  <c r="R14" i="1" s="1"/>
  <c r="R13" i="1" s="1"/>
  <c r="R12" i="1" s="1"/>
  <c r="R11" i="1" s="1"/>
  <c r="O15" i="1"/>
  <c r="R363" i="1"/>
  <c r="R362" i="1" s="1"/>
  <c r="R361" i="1" s="1"/>
  <c r="R360" i="1" s="1"/>
  <c r="R359" i="1" s="1"/>
  <c r="R358" i="1" s="1"/>
  <c r="O363" i="1"/>
  <c r="R371" i="1"/>
  <c r="R370" i="1" s="1"/>
  <c r="R369" i="1" s="1"/>
  <c r="R368" i="1" s="1"/>
  <c r="O371" i="1"/>
  <c r="R384" i="1"/>
  <c r="R383" i="1" s="1"/>
  <c r="R382" i="1" s="1"/>
  <c r="R381" i="1" s="1"/>
  <c r="O384" i="1"/>
  <c r="R1011" i="1"/>
  <c r="R1010" i="1" s="1"/>
  <c r="R1009" i="1" s="1"/>
  <c r="R1008" i="1" s="1"/>
  <c r="R1007" i="1" s="1"/>
  <c r="R1006" i="1" s="1"/>
  <c r="O1011" i="1"/>
  <c r="R1019" i="1"/>
  <c r="R1018" i="1" s="1"/>
  <c r="R1017" i="1" s="1"/>
  <c r="R1016" i="1" s="1"/>
  <c r="O1019" i="1"/>
  <c r="R1027" i="1"/>
  <c r="R1026" i="1" s="1"/>
  <c r="R1025" i="1" s="1"/>
  <c r="R1024" i="1" s="1"/>
  <c r="O1027" i="1"/>
  <c r="R1699" i="1"/>
  <c r="R1698" i="1" s="1"/>
  <c r="R1697" i="1" s="1"/>
  <c r="R1696" i="1" s="1"/>
  <c r="R1695" i="1" s="1"/>
  <c r="O1699" i="1"/>
  <c r="D375" i="1"/>
  <c r="D544" i="1"/>
  <c r="O1655" i="1"/>
  <c r="O419" i="1"/>
  <c r="O461" i="1"/>
  <c r="O487" i="1"/>
  <c r="O520" i="1"/>
  <c r="O1542" i="1"/>
  <c r="O1690" i="1"/>
  <c r="O1012" i="1"/>
  <c r="O1016" i="1"/>
  <c r="O497" i="1"/>
  <c r="O512" i="1"/>
  <c r="O37" i="1"/>
  <c r="O29" i="1"/>
  <c r="O427" i="1"/>
  <c r="O473" i="1"/>
  <c r="O529" i="1"/>
  <c r="O1650" i="1"/>
  <c r="O1695" i="1"/>
  <c r="O1700" i="1"/>
  <c r="O1008" i="1"/>
  <c r="O1024" i="1"/>
  <c r="O1020" i="1"/>
  <c r="O364" i="1"/>
  <c r="O368" i="1"/>
  <c r="O16" i="1"/>
  <c r="O1563" i="1"/>
  <c r="O1521" i="1"/>
  <c r="O1587" i="1"/>
  <c r="O1546" i="1"/>
  <c r="O1513" i="1"/>
  <c r="O1554" i="1"/>
  <c r="O550" i="1"/>
  <c r="O1571" i="1"/>
  <c r="O1609" i="1"/>
  <c r="O1509" i="1"/>
  <c r="O1583" i="1"/>
  <c r="O1596" i="1"/>
  <c r="O1550" i="1"/>
  <c r="O1625" i="1"/>
  <c r="O1501" i="1"/>
  <c r="O1533" i="1"/>
  <c r="O1575" i="1"/>
  <c r="O1673" i="1"/>
  <c r="O1669" i="1"/>
  <c r="O1678" i="1"/>
  <c r="O410" i="1"/>
  <c r="O439" i="1"/>
  <c r="O454" i="1"/>
  <c r="O469" i="1"/>
  <c r="O546" i="1"/>
  <c r="O402" i="1"/>
  <c r="O390" i="1"/>
  <c r="O423" i="1"/>
  <c r="O492" i="1"/>
  <c r="O554" i="1"/>
  <c r="O525" i="1"/>
  <c r="O21" i="1"/>
  <c r="O33" i="1"/>
  <c r="O46" i="1"/>
  <c r="O360" i="1"/>
  <c r="O377" i="1"/>
  <c r="O385" i="1"/>
  <c r="O381" i="1"/>
  <c r="O12" i="1"/>
  <c r="O1505" i="1"/>
  <c r="O1579" i="1"/>
  <c r="O1529" i="1"/>
  <c r="O537" i="1"/>
  <c r="O1538" i="1"/>
  <c r="O516" i="1"/>
  <c r="O1559" i="1"/>
  <c r="O1603" i="1"/>
  <c r="O502" i="1"/>
  <c r="O1525" i="1"/>
  <c r="O1591" i="1"/>
  <c r="O1632" i="1"/>
  <c r="O1614" i="1"/>
  <c r="O1683" i="1"/>
  <c r="O1517" i="1"/>
  <c r="O1567" i="1"/>
  <c r="O1638" i="1"/>
  <c r="O1662" i="1"/>
  <c r="O1618" i="1"/>
  <c r="O1644" i="1"/>
  <c r="O432" i="1"/>
  <c r="O448" i="1"/>
  <c r="O465" i="1"/>
  <c r="O406" i="1"/>
  <c r="O394" i="1"/>
  <c r="O398" i="1"/>
  <c r="O415" i="1"/>
  <c r="O477" i="1"/>
  <c r="O482" i="1"/>
  <c r="O533" i="1"/>
  <c r="O25" i="1"/>
  <c r="R375" i="1" l="1"/>
  <c r="R374" i="1" s="1"/>
  <c r="R373" i="1" s="1"/>
  <c r="R372" i="1" s="1"/>
  <c r="O375" i="1"/>
  <c r="R544" i="1"/>
  <c r="R543" i="1" s="1"/>
  <c r="R542" i="1" s="1"/>
  <c r="R541" i="1" s="1"/>
  <c r="O544" i="1"/>
  <c r="R10" i="1"/>
  <c r="O372" i="1"/>
  <c r="O541" i="1"/>
  <c r="O508" i="1"/>
  <c r="D1102" i="1" l="1"/>
  <c r="D1098" i="1"/>
  <c r="D1094" i="1"/>
  <c r="D1090" i="1"/>
  <c r="D1086" i="1"/>
  <c r="D1082" i="1"/>
  <c r="D1078" i="1"/>
  <c r="D1074" i="1"/>
  <c r="D923" i="1"/>
  <c r="D919" i="1"/>
  <c r="D915" i="1"/>
  <c r="D911" i="1"/>
  <c r="D907" i="1"/>
  <c r="D903" i="1"/>
  <c r="D899" i="1"/>
  <c r="D956" i="1"/>
  <c r="D952" i="1"/>
  <c r="D948" i="1"/>
  <c r="D944" i="1"/>
  <c r="D940" i="1"/>
  <c r="D936" i="1"/>
  <c r="D932" i="1"/>
  <c r="D928" i="1"/>
  <c r="R932" i="1" l="1"/>
  <c r="R931" i="1" s="1"/>
  <c r="R930" i="1" s="1"/>
  <c r="R929" i="1" s="1"/>
  <c r="O932" i="1"/>
  <c r="R940" i="1"/>
  <c r="R939" i="1" s="1"/>
  <c r="R938" i="1" s="1"/>
  <c r="R937" i="1" s="1"/>
  <c r="O940" i="1"/>
  <c r="R948" i="1"/>
  <c r="R947" i="1" s="1"/>
  <c r="R946" i="1" s="1"/>
  <c r="R945" i="1" s="1"/>
  <c r="O948" i="1"/>
  <c r="R956" i="1"/>
  <c r="R955" i="1" s="1"/>
  <c r="R954" i="1" s="1"/>
  <c r="R953" i="1" s="1"/>
  <c r="O956" i="1"/>
  <c r="R903" i="1"/>
  <c r="R902" i="1" s="1"/>
  <c r="R901" i="1" s="1"/>
  <c r="R900" i="1" s="1"/>
  <c r="O903" i="1"/>
  <c r="R911" i="1"/>
  <c r="R910" i="1" s="1"/>
  <c r="R909" i="1" s="1"/>
  <c r="R908" i="1" s="1"/>
  <c r="O911" i="1"/>
  <c r="R919" i="1"/>
  <c r="R918" i="1" s="1"/>
  <c r="R917" i="1" s="1"/>
  <c r="R916" i="1" s="1"/>
  <c r="O919" i="1"/>
  <c r="R1074" i="1"/>
  <c r="R1073" i="1" s="1"/>
  <c r="R1072" i="1" s="1"/>
  <c r="R1071" i="1" s="1"/>
  <c r="O1074" i="1"/>
  <c r="R1082" i="1"/>
  <c r="R1081" i="1" s="1"/>
  <c r="R1080" i="1" s="1"/>
  <c r="R1079" i="1" s="1"/>
  <c r="O1082" i="1"/>
  <c r="R1090" i="1"/>
  <c r="R1089" i="1" s="1"/>
  <c r="R1088" i="1" s="1"/>
  <c r="R1087" i="1" s="1"/>
  <c r="O1090" i="1"/>
  <c r="R1098" i="1"/>
  <c r="R1097" i="1" s="1"/>
  <c r="R1096" i="1" s="1"/>
  <c r="R1095" i="1" s="1"/>
  <c r="O1098" i="1"/>
  <c r="R928" i="1"/>
  <c r="R927" i="1" s="1"/>
  <c r="R926" i="1" s="1"/>
  <c r="R925" i="1" s="1"/>
  <c r="O928" i="1"/>
  <c r="R936" i="1"/>
  <c r="R935" i="1" s="1"/>
  <c r="R934" i="1" s="1"/>
  <c r="R933" i="1" s="1"/>
  <c r="O936" i="1"/>
  <c r="R944" i="1"/>
  <c r="R943" i="1" s="1"/>
  <c r="R942" i="1" s="1"/>
  <c r="R941" i="1" s="1"/>
  <c r="O944" i="1"/>
  <c r="R952" i="1"/>
  <c r="R951" i="1" s="1"/>
  <c r="R950" i="1" s="1"/>
  <c r="R949" i="1" s="1"/>
  <c r="O952" i="1"/>
  <c r="R899" i="1"/>
  <c r="R898" i="1" s="1"/>
  <c r="R897" i="1" s="1"/>
  <c r="R896" i="1" s="1"/>
  <c r="O899" i="1"/>
  <c r="R907" i="1"/>
  <c r="R906" i="1" s="1"/>
  <c r="R905" i="1" s="1"/>
  <c r="R904" i="1" s="1"/>
  <c r="O907" i="1"/>
  <c r="R915" i="1"/>
  <c r="R914" i="1" s="1"/>
  <c r="R913" i="1" s="1"/>
  <c r="R912" i="1" s="1"/>
  <c r="O915" i="1"/>
  <c r="R923" i="1"/>
  <c r="R922" i="1" s="1"/>
  <c r="R921" i="1" s="1"/>
  <c r="R920" i="1" s="1"/>
  <c r="O923" i="1"/>
  <c r="R1078" i="1"/>
  <c r="R1077" i="1" s="1"/>
  <c r="R1076" i="1" s="1"/>
  <c r="R1075" i="1" s="1"/>
  <c r="O1078" i="1"/>
  <c r="R1086" i="1"/>
  <c r="R1085" i="1" s="1"/>
  <c r="R1084" i="1" s="1"/>
  <c r="R1083" i="1" s="1"/>
  <c r="O1086" i="1"/>
  <c r="R1094" i="1"/>
  <c r="R1093" i="1" s="1"/>
  <c r="R1092" i="1" s="1"/>
  <c r="R1091" i="1" s="1"/>
  <c r="O1094" i="1"/>
  <c r="R1102" i="1"/>
  <c r="R1101" i="1" s="1"/>
  <c r="R1100" i="1" s="1"/>
  <c r="R1099" i="1" s="1"/>
  <c r="O1102" i="1"/>
  <c r="S55" i="1"/>
  <c r="D58" i="1"/>
  <c r="S51" i="1"/>
  <c r="D54" i="1"/>
  <c r="S1033" i="1"/>
  <c r="D1036" i="1"/>
  <c r="S1029" i="1"/>
  <c r="D1032" i="1"/>
  <c r="S571" i="1"/>
  <c r="D574" i="1"/>
  <c r="S567" i="1"/>
  <c r="D570" i="1"/>
  <c r="S563" i="1"/>
  <c r="D566" i="1"/>
  <c r="S559" i="1"/>
  <c r="D562" i="1"/>
  <c r="S72" i="1"/>
  <c r="D75" i="1"/>
  <c r="S68" i="1"/>
  <c r="D71" i="1"/>
  <c r="S64" i="1"/>
  <c r="D67" i="1"/>
  <c r="S60" i="1"/>
  <c r="D63" i="1"/>
  <c r="S1038" i="1"/>
  <c r="D1042" i="1"/>
  <c r="S77" i="1"/>
  <c r="D81" i="1"/>
  <c r="S93" i="1"/>
  <c r="D97" i="1"/>
  <c r="S88" i="1"/>
  <c r="D92" i="1"/>
  <c r="S83" i="1"/>
  <c r="D87" i="1"/>
  <c r="S107" i="1"/>
  <c r="D110" i="1"/>
  <c r="S103" i="1"/>
  <c r="D106" i="1"/>
  <c r="S99" i="1"/>
  <c r="D102" i="1"/>
  <c r="S117" i="1"/>
  <c r="D122" i="1"/>
  <c r="S112" i="1"/>
  <c r="D116" i="1"/>
  <c r="S1044" i="1"/>
  <c r="S124" i="1"/>
  <c r="S129" i="1"/>
  <c r="S133" i="1"/>
  <c r="S138" i="1"/>
  <c r="S142" i="1"/>
  <c r="S147" i="1"/>
  <c r="S185" i="1"/>
  <c r="S189" i="1"/>
  <c r="S193" i="1"/>
  <c r="S197" i="1"/>
  <c r="S202" i="1"/>
  <c r="S206" i="1"/>
  <c r="S210" i="1"/>
  <c r="S214" i="1"/>
  <c r="S224" i="1"/>
  <c r="S229" i="1"/>
  <c r="S234" i="1"/>
  <c r="S238" i="1"/>
  <c r="S243" i="1"/>
  <c r="S664" i="1"/>
  <c r="S669" i="1"/>
  <c r="S674" i="1"/>
  <c r="S679" i="1"/>
  <c r="S683" i="1"/>
  <c r="S687" i="1"/>
  <c r="S691" i="1"/>
  <c r="S1427" i="1"/>
  <c r="O929" i="1"/>
  <c r="O937" i="1"/>
  <c r="O945" i="1"/>
  <c r="O953" i="1"/>
  <c r="O900" i="1"/>
  <c r="O908" i="1"/>
  <c r="O916" i="1"/>
  <c r="O1071" i="1"/>
  <c r="O1079" i="1"/>
  <c r="O1087" i="1"/>
  <c r="O1095" i="1"/>
  <c r="O925" i="1"/>
  <c r="O933" i="1"/>
  <c r="O941" i="1"/>
  <c r="O949" i="1"/>
  <c r="O896" i="1"/>
  <c r="O912" i="1"/>
  <c r="O920" i="1"/>
  <c r="O1083" i="1"/>
  <c r="O1099" i="1"/>
  <c r="O904" i="1"/>
  <c r="O1075" i="1"/>
  <c r="O1091" i="1"/>
  <c r="R116" i="1" l="1"/>
  <c r="R115" i="1" s="1"/>
  <c r="R114" i="1" s="1"/>
  <c r="R113" i="1" s="1"/>
  <c r="R112" i="1" s="1"/>
  <c r="R111" i="1" s="1"/>
  <c r="O116" i="1"/>
  <c r="R122" i="1"/>
  <c r="R121" i="1" s="1"/>
  <c r="R120" i="1" s="1"/>
  <c r="R119" i="1" s="1"/>
  <c r="R118" i="1" s="1"/>
  <c r="R117" i="1" s="1"/>
  <c r="O122" i="1"/>
  <c r="R102" i="1"/>
  <c r="R101" i="1" s="1"/>
  <c r="R100" i="1" s="1"/>
  <c r="R99" i="1" s="1"/>
  <c r="R98" i="1" s="1"/>
  <c r="O102" i="1"/>
  <c r="R106" i="1"/>
  <c r="R105" i="1" s="1"/>
  <c r="R104" i="1" s="1"/>
  <c r="R103" i="1" s="1"/>
  <c r="O106" i="1"/>
  <c r="R110" i="1"/>
  <c r="R109" i="1" s="1"/>
  <c r="R108" i="1" s="1"/>
  <c r="R107" i="1" s="1"/>
  <c r="O110" i="1"/>
  <c r="R87" i="1"/>
  <c r="R86" i="1" s="1"/>
  <c r="R85" i="1" s="1"/>
  <c r="R84" i="1" s="1"/>
  <c r="R83" i="1" s="1"/>
  <c r="R82" i="1" s="1"/>
  <c r="O87" i="1"/>
  <c r="R92" i="1"/>
  <c r="R91" i="1" s="1"/>
  <c r="R90" i="1" s="1"/>
  <c r="R89" i="1" s="1"/>
  <c r="R88" i="1" s="1"/>
  <c r="O92" i="1"/>
  <c r="R97" i="1"/>
  <c r="R96" i="1" s="1"/>
  <c r="R95" i="1" s="1"/>
  <c r="R94" i="1" s="1"/>
  <c r="R93" i="1" s="1"/>
  <c r="O97" i="1"/>
  <c r="R81" i="1"/>
  <c r="R80" i="1" s="1"/>
  <c r="R79" i="1" s="1"/>
  <c r="R78" i="1" s="1"/>
  <c r="R77" i="1" s="1"/>
  <c r="R76" i="1" s="1"/>
  <c r="O81" i="1"/>
  <c r="R1042" i="1"/>
  <c r="R1041" i="1" s="1"/>
  <c r="R1040" i="1" s="1"/>
  <c r="R1039" i="1" s="1"/>
  <c r="R1038" i="1" s="1"/>
  <c r="R1037" i="1" s="1"/>
  <c r="O1042" i="1"/>
  <c r="R63" i="1"/>
  <c r="R62" i="1" s="1"/>
  <c r="R61" i="1" s="1"/>
  <c r="R60" i="1" s="1"/>
  <c r="R59" i="1" s="1"/>
  <c r="O63" i="1"/>
  <c r="R67" i="1"/>
  <c r="R66" i="1" s="1"/>
  <c r="R65" i="1" s="1"/>
  <c r="R64" i="1" s="1"/>
  <c r="O67" i="1"/>
  <c r="R71" i="1"/>
  <c r="R70" i="1" s="1"/>
  <c r="R69" i="1" s="1"/>
  <c r="R68" i="1" s="1"/>
  <c r="O71" i="1"/>
  <c r="R75" i="1"/>
  <c r="R74" i="1" s="1"/>
  <c r="R73" i="1" s="1"/>
  <c r="R72" i="1" s="1"/>
  <c r="O75" i="1"/>
  <c r="R562" i="1"/>
  <c r="R561" i="1" s="1"/>
  <c r="R560" i="1" s="1"/>
  <c r="R559" i="1" s="1"/>
  <c r="R558" i="1" s="1"/>
  <c r="O562" i="1"/>
  <c r="R566" i="1"/>
  <c r="R565" i="1" s="1"/>
  <c r="R564" i="1" s="1"/>
  <c r="R563" i="1" s="1"/>
  <c r="O566" i="1"/>
  <c r="R570" i="1"/>
  <c r="R569" i="1" s="1"/>
  <c r="R568" i="1" s="1"/>
  <c r="R567" i="1" s="1"/>
  <c r="O570" i="1"/>
  <c r="R574" i="1"/>
  <c r="R573" i="1" s="1"/>
  <c r="R572" i="1" s="1"/>
  <c r="R571" i="1" s="1"/>
  <c r="O574" i="1"/>
  <c r="R1032" i="1"/>
  <c r="R1031" i="1" s="1"/>
  <c r="R1030" i="1" s="1"/>
  <c r="R1029" i="1" s="1"/>
  <c r="R1028" i="1" s="1"/>
  <c r="O1032" i="1"/>
  <c r="R1036" i="1"/>
  <c r="R1035" i="1" s="1"/>
  <c r="R1034" i="1" s="1"/>
  <c r="R1033" i="1" s="1"/>
  <c r="O1036" i="1"/>
  <c r="R54" i="1"/>
  <c r="R53" i="1" s="1"/>
  <c r="R52" i="1" s="1"/>
  <c r="R51" i="1" s="1"/>
  <c r="R50" i="1" s="1"/>
  <c r="O54" i="1"/>
  <c r="R58" i="1"/>
  <c r="R57" i="1" s="1"/>
  <c r="R56" i="1" s="1"/>
  <c r="R55" i="1" s="1"/>
  <c r="O58" i="1"/>
  <c r="R895" i="1"/>
  <c r="R924" i="1"/>
  <c r="R1070" i="1"/>
  <c r="D1048" i="1"/>
  <c r="D724" i="1"/>
  <c r="D961" i="1"/>
  <c r="D874" i="1"/>
  <c r="D1499" i="1"/>
  <c r="D1395" i="1"/>
  <c r="D1400" i="1"/>
  <c r="O51" i="1"/>
  <c r="O1029" i="1"/>
  <c r="O559" i="1"/>
  <c r="O567" i="1"/>
  <c r="O60" i="1"/>
  <c r="O68" i="1"/>
  <c r="O1038" i="1"/>
  <c r="O83" i="1"/>
  <c r="O93" i="1"/>
  <c r="O103" i="1"/>
  <c r="O112" i="1"/>
  <c r="O55" i="1"/>
  <c r="O1033" i="1"/>
  <c r="O563" i="1"/>
  <c r="O571" i="1"/>
  <c r="O64" i="1"/>
  <c r="O72" i="1"/>
  <c r="O77" i="1"/>
  <c r="O88" i="1"/>
  <c r="O99" i="1"/>
  <c r="O107" i="1"/>
  <c r="O117" i="1"/>
  <c r="R1395" i="1" l="1"/>
  <c r="R1394" i="1" s="1"/>
  <c r="R1393" i="1" s="1"/>
  <c r="R1392" i="1" s="1"/>
  <c r="R1391" i="1" s="1"/>
  <c r="O1395" i="1"/>
  <c r="R724" i="1"/>
  <c r="R723" i="1" s="1"/>
  <c r="R722" i="1" s="1"/>
  <c r="R721" i="1" s="1"/>
  <c r="R720" i="1" s="1"/>
  <c r="O724" i="1"/>
  <c r="R1400" i="1"/>
  <c r="R1399" i="1" s="1"/>
  <c r="R1398" i="1" s="1"/>
  <c r="R1397" i="1" s="1"/>
  <c r="R1396" i="1" s="1"/>
  <c r="O1400" i="1"/>
  <c r="R1499" i="1"/>
  <c r="R1498" i="1" s="1"/>
  <c r="R1497" i="1" s="1"/>
  <c r="R1496" i="1" s="1"/>
  <c r="O1499" i="1"/>
  <c r="R961" i="1"/>
  <c r="R960" i="1" s="1"/>
  <c r="R959" i="1" s="1"/>
  <c r="R958" i="1" s="1"/>
  <c r="R957" i="1" s="1"/>
  <c r="O961" i="1"/>
  <c r="R1048" i="1"/>
  <c r="R1047" i="1" s="1"/>
  <c r="R1046" i="1" s="1"/>
  <c r="R1045" i="1" s="1"/>
  <c r="R1044" i="1" s="1"/>
  <c r="R1043" i="1" s="1"/>
  <c r="O1048" i="1"/>
  <c r="R874" i="1"/>
  <c r="R873" i="1" s="1"/>
  <c r="R872" i="1" s="1"/>
  <c r="R871" i="1" s="1"/>
  <c r="O874" i="1"/>
  <c r="T55" i="1"/>
  <c r="T51" i="1"/>
  <c r="T1033" i="1"/>
  <c r="T1029" i="1"/>
  <c r="T571" i="1"/>
  <c r="T567" i="1"/>
  <c r="T563" i="1"/>
  <c r="T559" i="1"/>
  <c r="T72" i="1"/>
  <c r="T68" i="1"/>
  <c r="T64" i="1"/>
  <c r="T1038" i="1"/>
  <c r="T77" i="1"/>
  <c r="T93" i="1"/>
  <c r="T88" i="1"/>
  <c r="T107" i="1"/>
  <c r="T103" i="1"/>
  <c r="T99" i="1"/>
  <c r="T117" i="1"/>
  <c r="T112" i="1"/>
  <c r="O721" i="1"/>
  <c r="O871" i="1"/>
  <c r="O1391" i="1"/>
  <c r="O958" i="1"/>
  <c r="O1496" i="1"/>
  <c r="O1396" i="1"/>
  <c r="T60" i="1" l="1"/>
  <c r="T83" i="1"/>
  <c r="D322" i="1"/>
  <c r="D1495" i="1"/>
  <c r="O1044" i="1"/>
  <c r="R1495" i="1" l="1"/>
  <c r="R1494" i="1" s="1"/>
  <c r="R1493" i="1" s="1"/>
  <c r="R1492" i="1" s="1"/>
  <c r="O1495" i="1"/>
  <c r="R322" i="1"/>
  <c r="R321" i="1" s="1"/>
  <c r="R320" i="1" s="1"/>
  <c r="R319" i="1" s="1"/>
  <c r="O322" i="1"/>
  <c r="T1044" i="1"/>
  <c r="D1190" i="1"/>
  <c r="D1307" i="1"/>
  <c r="D1352" i="1"/>
  <c r="D1348" i="1"/>
  <c r="D1340" i="1"/>
  <c r="D1730" i="1"/>
  <c r="D1285" i="1"/>
  <c r="D1206" i="1"/>
  <c r="D1446" i="1"/>
  <c r="D740" i="1"/>
  <c r="D728" i="1"/>
  <c r="D677" i="1"/>
  <c r="D673" i="1"/>
  <c r="D861" i="1"/>
  <c r="D779" i="1"/>
  <c r="D974" i="1"/>
  <c r="D965" i="1"/>
  <c r="D894" i="1"/>
  <c r="D890" i="1"/>
  <c r="D878" i="1"/>
  <c r="D820" i="1"/>
  <c r="D170" i="1"/>
  <c r="O1492" i="1"/>
  <c r="O319" i="1"/>
  <c r="R878" i="1" l="1"/>
  <c r="R877" i="1" s="1"/>
  <c r="R876" i="1" s="1"/>
  <c r="R875" i="1" s="1"/>
  <c r="O878" i="1"/>
  <c r="R974" i="1"/>
  <c r="R973" i="1" s="1"/>
  <c r="R972" i="1" s="1"/>
  <c r="R971" i="1" s="1"/>
  <c r="O974" i="1"/>
  <c r="R677" i="1"/>
  <c r="R676" i="1" s="1"/>
  <c r="R675" i="1" s="1"/>
  <c r="R674" i="1" s="1"/>
  <c r="O677" i="1"/>
  <c r="R820" i="1"/>
  <c r="R819" i="1" s="1"/>
  <c r="R818" i="1" s="1"/>
  <c r="R817" i="1" s="1"/>
  <c r="O820" i="1"/>
  <c r="R890" i="1"/>
  <c r="R889" i="1" s="1"/>
  <c r="R888" i="1" s="1"/>
  <c r="R887" i="1" s="1"/>
  <c r="O890" i="1"/>
  <c r="R965" i="1"/>
  <c r="R964" i="1" s="1"/>
  <c r="R963" i="1" s="1"/>
  <c r="R962" i="1" s="1"/>
  <c r="O965" i="1"/>
  <c r="R779" i="1"/>
  <c r="R778" i="1" s="1"/>
  <c r="R777" i="1" s="1"/>
  <c r="R776" i="1" s="1"/>
  <c r="O779" i="1"/>
  <c r="R673" i="1"/>
  <c r="R672" i="1" s="1"/>
  <c r="R671" i="1" s="1"/>
  <c r="R670" i="1" s="1"/>
  <c r="R669" i="1" s="1"/>
  <c r="O673" i="1"/>
  <c r="R728" i="1"/>
  <c r="R727" i="1" s="1"/>
  <c r="R726" i="1" s="1"/>
  <c r="R725" i="1" s="1"/>
  <c r="O728" i="1"/>
  <c r="R1446" i="1"/>
  <c r="R1445" i="1" s="1"/>
  <c r="R1444" i="1" s="1"/>
  <c r="R1443" i="1" s="1"/>
  <c r="R1442" i="1" s="1"/>
  <c r="O1446" i="1"/>
  <c r="R1285" i="1"/>
  <c r="R1284" i="1" s="1"/>
  <c r="R1283" i="1" s="1"/>
  <c r="R1282" i="1" s="1"/>
  <c r="O1285" i="1"/>
  <c r="R1340" i="1"/>
  <c r="R1339" i="1" s="1"/>
  <c r="R1338" i="1" s="1"/>
  <c r="R1337" i="1" s="1"/>
  <c r="O1340" i="1"/>
  <c r="R1352" i="1"/>
  <c r="R1351" i="1" s="1"/>
  <c r="R1350" i="1" s="1"/>
  <c r="R1349" i="1" s="1"/>
  <c r="O1352" i="1"/>
  <c r="R1190" i="1"/>
  <c r="R1189" i="1" s="1"/>
  <c r="R1188" i="1" s="1"/>
  <c r="R1187" i="1" s="1"/>
  <c r="O1190" i="1"/>
  <c r="R170" i="1"/>
  <c r="R169" i="1" s="1"/>
  <c r="R168" i="1" s="1"/>
  <c r="R167" i="1" s="1"/>
  <c r="O170" i="1"/>
  <c r="R894" i="1"/>
  <c r="R893" i="1" s="1"/>
  <c r="R892" i="1" s="1"/>
  <c r="R891" i="1" s="1"/>
  <c r="O894" i="1"/>
  <c r="R861" i="1"/>
  <c r="R860" i="1" s="1"/>
  <c r="R859" i="1" s="1"/>
  <c r="R858" i="1" s="1"/>
  <c r="O861" i="1"/>
  <c r="R740" i="1"/>
  <c r="R739" i="1" s="1"/>
  <c r="R738" i="1" s="1"/>
  <c r="R737" i="1" s="1"/>
  <c r="O740" i="1"/>
  <c r="R1206" i="1"/>
  <c r="R1205" i="1" s="1"/>
  <c r="R1204" i="1" s="1"/>
  <c r="R1203" i="1" s="1"/>
  <c r="R1202" i="1" s="1"/>
  <c r="R1201" i="1" s="1"/>
  <c r="O1206" i="1"/>
  <c r="R1730" i="1"/>
  <c r="R1729" i="1" s="1"/>
  <c r="R1728" i="1" s="1"/>
  <c r="R1727" i="1" s="1"/>
  <c r="O1730" i="1"/>
  <c r="R1348" i="1"/>
  <c r="R1347" i="1" s="1"/>
  <c r="R1346" i="1" s="1"/>
  <c r="R1345" i="1" s="1"/>
  <c r="O1348" i="1"/>
  <c r="R1307" i="1"/>
  <c r="R1306" i="1" s="1"/>
  <c r="R1305" i="1" s="1"/>
  <c r="R1304" i="1" s="1"/>
  <c r="O1307" i="1"/>
  <c r="D237" i="1"/>
  <c r="O875" i="1"/>
  <c r="O971" i="1"/>
  <c r="O674" i="1"/>
  <c r="O817" i="1"/>
  <c r="O887" i="1"/>
  <c r="O962" i="1"/>
  <c r="O669" i="1"/>
  <c r="O725" i="1"/>
  <c r="O1282" i="1"/>
  <c r="O1349" i="1"/>
  <c r="O167" i="1"/>
  <c r="O858" i="1"/>
  <c r="O1201" i="1"/>
  <c r="O1304" i="1"/>
  <c r="O776" i="1"/>
  <c r="O1442" i="1"/>
  <c r="O1337" i="1"/>
  <c r="O1187" i="1"/>
  <c r="O891" i="1"/>
  <c r="O737" i="1"/>
  <c r="O1727" i="1"/>
  <c r="O1345" i="1"/>
  <c r="R237" i="1" l="1"/>
  <c r="R236" i="1" s="1"/>
  <c r="R235" i="1" s="1"/>
  <c r="R234" i="1" s="1"/>
  <c r="O237" i="1"/>
  <c r="R1726" i="1"/>
  <c r="R1441" i="1"/>
  <c r="R1303" i="1"/>
  <c r="D1069" i="1"/>
  <c r="D1065" i="1"/>
  <c r="D1061" i="1"/>
  <c r="D1057" i="1"/>
  <c r="D1053" i="1"/>
  <c r="O234" i="1"/>
  <c r="R1057" i="1" l="1"/>
  <c r="R1056" i="1" s="1"/>
  <c r="R1055" i="1" s="1"/>
  <c r="R1054" i="1" s="1"/>
  <c r="O1057" i="1"/>
  <c r="R1065" i="1"/>
  <c r="R1064" i="1" s="1"/>
  <c r="R1063" i="1" s="1"/>
  <c r="R1062" i="1" s="1"/>
  <c r="O1065" i="1"/>
  <c r="R1053" i="1"/>
  <c r="R1052" i="1" s="1"/>
  <c r="R1051" i="1" s="1"/>
  <c r="R1050" i="1" s="1"/>
  <c r="R1049" i="1" s="1"/>
  <c r="O1053" i="1"/>
  <c r="R1061" i="1"/>
  <c r="R1060" i="1" s="1"/>
  <c r="R1059" i="1" s="1"/>
  <c r="R1058" i="1" s="1"/>
  <c r="O1061" i="1"/>
  <c r="R1069" i="1"/>
  <c r="R1068" i="1" s="1"/>
  <c r="R1067" i="1" s="1"/>
  <c r="R1066" i="1" s="1"/>
  <c r="O1069" i="1"/>
  <c r="D127" i="1"/>
  <c r="O1062" i="1"/>
  <c r="O1066" i="1"/>
  <c r="O1054" i="1"/>
  <c r="O1058" i="1"/>
  <c r="R127" i="1" l="1"/>
  <c r="R126" i="1" s="1"/>
  <c r="R125" i="1" s="1"/>
  <c r="R124" i="1" s="1"/>
  <c r="R123" i="1" s="1"/>
  <c r="O127" i="1"/>
  <c r="D145" i="1"/>
  <c r="D141" i="1"/>
  <c r="D136" i="1"/>
  <c r="D132" i="1"/>
  <c r="O124" i="1"/>
  <c r="O1050" i="1"/>
  <c r="R136" i="1" l="1"/>
  <c r="R135" i="1" s="1"/>
  <c r="R134" i="1" s="1"/>
  <c r="R133" i="1" s="1"/>
  <c r="O136" i="1"/>
  <c r="R145" i="1"/>
  <c r="R144" i="1" s="1"/>
  <c r="R143" i="1" s="1"/>
  <c r="R142" i="1" s="1"/>
  <c r="O145" i="1"/>
  <c r="R132" i="1"/>
  <c r="R131" i="1" s="1"/>
  <c r="R130" i="1" s="1"/>
  <c r="R129" i="1" s="1"/>
  <c r="O132" i="1"/>
  <c r="R141" i="1"/>
  <c r="R140" i="1" s="1"/>
  <c r="R139" i="1" s="1"/>
  <c r="R138" i="1" s="1"/>
  <c r="O141" i="1"/>
  <c r="D161" i="1"/>
  <c r="D156" i="1"/>
  <c r="D151" i="1"/>
  <c r="O133" i="1"/>
  <c r="O142" i="1"/>
  <c r="O138" i="1"/>
  <c r="O129" i="1"/>
  <c r="R161" i="1" l="1"/>
  <c r="R160" i="1" s="1"/>
  <c r="R159" i="1" s="1"/>
  <c r="R158" i="1" s="1"/>
  <c r="R157" i="1" s="1"/>
  <c r="O161" i="1"/>
  <c r="R128" i="1"/>
  <c r="R156" i="1"/>
  <c r="R155" i="1" s="1"/>
  <c r="R154" i="1" s="1"/>
  <c r="R153" i="1" s="1"/>
  <c r="R152" i="1" s="1"/>
  <c r="O156" i="1"/>
  <c r="R151" i="1"/>
  <c r="R150" i="1" s="1"/>
  <c r="R149" i="1" s="1"/>
  <c r="R148" i="1" s="1"/>
  <c r="R147" i="1" s="1"/>
  <c r="O151" i="1"/>
  <c r="R137" i="1"/>
  <c r="D590" i="1"/>
  <c r="D580" i="1"/>
  <c r="D166" i="1"/>
  <c r="D600" i="1"/>
  <c r="D595" i="1"/>
  <c r="D585" i="1"/>
  <c r="O157" i="1"/>
  <c r="O152" i="1"/>
  <c r="O147" i="1"/>
  <c r="R585" i="1" l="1"/>
  <c r="R584" i="1" s="1"/>
  <c r="R583" i="1" s="1"/>
  <c r="R582" i="1" s="1"/>
  <c r="R581" i="1" s="1"/>
  <c r="O585" i="1"/>
  <c r="R600" i="1"/>
  <c r="R599" i="1" s="1"/>
  <c r="R598" i="1" s="1"/>
  <c r="R597" i="1" s="1"/>
  <c r="R596" i="1" s="1"/>
  <c r="O600" i="1"/>
  <c r="R580" i="1"/>
  <c r="R579" i="1" s="1"/>
  <c r="R578" i="1" s="1"/>
  <c r="R577" i="1" s="1"/>
  <c r="R576" i="1" s="1"/>
  <c r="R575" i="1" s="1"/>
  <c r="O580" i="1"/>
  <c r="R146" i="1"/>
  <c r="R595" i="1"/>
  <c r="R594" i="1" s="1"/>
  <c r="R593" i="1" s="1"/>
  <c r="R592" i="1" s="1"/>
  <c r="R591" i="1" s="1"/>
  <c r="O595" i="1"/>
  <c r="R166" i="1"/>
  <c r="R165" i="1" s="1"/>
  <c r="R164" i="1" s="1"/>
  <c r="R163" i="1" s="1"/>
  <c r="R162" i="1" s="1"/>
  <c r="O166" i="1"/>
  <c r="R590" i="1"/>
  <c r="R589" i="1" s="1"/>
  <c r="R588" i="1" s="1"/>
  <c r="R587" i="1" s="1"/>
  <c r="R586" i="1" s="1"/>
  <c r="O590" i="1"/>
  <c r="D1738" i="1"/>
  <c r="D1734" i="1"/>
  <c r="D1721" i="1"/>
  <c r="D1717" i="1"/>
  <c r="D1713" i="1"/>
  <c r="D1709" i="1"/>
  <c r="D1491" i="1"/>
  <c r="D1487" i="1"/>
  <c r="D1483" i="1"/>
  <c r="D1479" i="1"/>
  <c r="D1466" i="1"/>
  <c r="D1456" i="1"/>
  <c r="D1451" i="1"/>
  <c r="D1440" i="1"/>
  <c r="D1434" i="1"/>
  <c r="D1430" i="1"/>
  <c r="D1421" i="1"/>
  <c r="D1417" i="1"/>
  <c r="D1413" i="1"/>
  <c r="D1409" i="1"/>
  <c r="D1405" i="1"/>
  <c r="D1390" i="1"/>
  <c r="D1385" i="1"/>
  <c r="D1379" i="1"/>
  <c r="D1374" i="1"/>
  <c r="D1370" i="1"/>
  <c r="D1361" i="1"/>
  <c r="D1357" i="1"/>
  <c r="D1336" i="1"/>
  <c r="D1332" i="1"/>
  <c r="D1328" i="1"/>
  <c r="D1319" i="1"/>
  <c r="D1315" i="1"/>
  <c r="D1311" i="1"/>
  <c r="D1302" i="1"/>
  <c r="D1298" i="1"/>
  <c r="D1294" i="1"/>
  <c r="D1290" i="1"/>
  <c r="D1281" i="1"/>
  <c r="D1276" i="1"/>
  <c r="D1272" i="1"/>
  <c r="D1268" i="1"/>
  <c r="D1264" i="1"/>
  <c r="D1259" i="1"/>
  <c r="D1255" i="1"/>
  <c r="D1251" i="1"/>
  <c r="D1247" i="1"/>
  <c r="D1233" i="1"/>
  <c r="D1215" i="1"/>
  <c r="D1200" i="1"/>
  <c r="D1186" i="1"/>
  <c r="D1182" i="1"/>
  <c r="D1178" i="1"/>
  <c r="D1174" i="1"/>
  <c r="D1165" i="1"/>
  <c r="D1161" i="1"/>
  <c r="D1157" i="1"/>
  <c r="D1153" i="1"/>
  <c r="D1144" i="1"/>
  <c r="D1140" i="1"/>
  <c r="D1136" i="1"/>
  <c r="D1132" i="1"/>
  <c r="D1128" i="1"/>
  <c r="D1124" i="1"/>
  <c r="D1119" i="1"/>
  <c r="D1115" i="1"/>
  <c r="D1111" i="1"/>
  <c r="D1107" i="1"/>
  <c r="D997" i="1"/>
  <c r="D993" i="1"/>
  <c r="D989" i="1"/>
  <c r="D979" i="1"/>
  <c r="D970" i="1"/>
  <c r="D886" i="1"/>
  <c r="D857" i="1"/>
  <c r="D853" i="1"/>
  <c r="D849" i="1"/>
  <c r="D845" i="1"/>
  <c r="D841" i="1"/>
  <c r="D837" i="1"/>
  <c r="D828" i="1"/>
  <c r="D824" i="1"/>
  <c r="D816" i="1"/>
  <c r="D812" i="1"/>
  <c r="D808" i="1"/>
  <c r="D804" i="1"/>
  <c r="D794" i="1"/>
  <c r="D789" i="1"/>
  <c r="D771" i="1"/>
  <c r="D761" i="1"/>
  <c r="D756" i="1"/>
  <c r="D751" i="1"/>
  <c r="D746" i="1"/>
  <c r="D736" i="1"/>
  <c r="D732" i="1"/>
  <c r="D715" i="1"/>
  <c r="D711" i="1"/>
  <c r="D707" i="1"/>
  <c r="D703" i="1"/>
  <c r="D699" i="1"/>
  <c r="D690" i="1"/>
  <c r="D686" i="1"/>
  <c r="D682" i="1"/>
  <c r="D668" i="1"/>
  <c r="D663" i="1"/>
  <c r="D658" i="1"/>
  <c r="D653" i="1"/>
  <c r="D648" i="1"/>
  <c r="D643" i="1"/>
  <c r="D633" i="1"/>
  <c r="D629" i="1"/>
  <c r="D625" i="1"/>
  <c r="D621" i="1"/>
  <c r="D617" i="1"/>
  <c r="D613" i="1"/>
  <c r="D609" i="1"/>
  <c r="D605" i="1"/>
  <c r="D357" i="1"/>
  <c r="D352" i="1"/>
  <c r="D348" i="1"/>
  <c r="D344" i="1"/>
  <c r="D339" i="1"/>
  <c r="D335" i="1"/>
  <c r="D331" i="1"/>
  <c r="D327" i="1"/>
  <c r="D309" i="1"/>
  <c r="D305" i="1"/>
  <c r="D301" i="1"/>
  <c r="D296" i="1"/>
  <c r="D286" i="1"/>
  <c r="D281" i="1"/>
  <c r="D277" i="1"/>
  <c r="D273" i="1"/>
  <c r="D264" i="1"/>
  <c r="D260" i="1"/>
  <c r="D256" i="1"/>
  <c r="D252" i="1"/>
  <c r="D242" i="1"/>
  <c r="D233" i="1"/>
  <c r="D228" i="1"/>
  <c r="D222" i="1"/>
  <c r="D213" i="1"/>
  <c r="D209" i="1"/>
  <c r="D205" i="1"/>
  <c r="D200" i="1"/>
  <c r="D196" i="1"/>
  <c r="D192" i="1"/>
  <c r="D188" i="1"/>
  <c r="D183" i="1"/>
  <c r="D179" i="1"/>
  <c r="D175" i="1"/>
  <c r="D882" i="1"/>
  <c r="P8" i="1"/>
  <c r="P1" i="1" s="1"/>
  <c r="O591" i="1"/>
  <c r="O596" i="1"/>
  <c r="O576" i="1"/>
  <c r="O163" i="1"/>
  <c r="O581" i="1"/>
  <c r="O586" i="1"/>
  <c r="R183" i="1" l="1"/>
  <c r="R182" i="1" s="1"/>
  <c r="R181" i="1" s="1"/>
  <c r="R180" i="1" s="1"/>
  <c r="O183" i="1"/>
  <c r="R192" i="1"/>
  <c r="R191" i="1" s="1"/>
  <c r="R190" i="1" s="1"/>
  <c r="R189" i="1" s="1"/>
  <c r="O192" i="1"/>
  <c r="R200" i="1"/>
  <c r="R199" i="1" s="1"/>
  <c r="R198" i="1" s="1"/>
  <c r="R197" i="1" s="1"/>
  <c r="O200" i="1"/>
  <c r="R209" i="1"/>
  <c r="R208" i="1" s="1"/>
  <c r="R207" i="1" s="1"/>
  <c r="R206" i="1" s="1"/>
  <c r="O209" i="1"/>
  <c r="R222" i="1"/>
  <c r="R221" i="1" s="1"/>
  <c r="R220" i="1" s="1"/>
  <c r="R219" i="1" s="1"/>
  <c r="R218" i="1" s="1"/>
  <c r="O222" i="1"/>
  <c r="R233" i="1"/>
  <c r="R232" i="1" s="1"/>
  <c r="R231" i="1" s="1"/>
  <c r="R230" i="1" s="1"/>
  <c r="R229" i="1" s="1"/>
  <c r="O233" i="1"/>
  <c r="R252" i="1"/>
  <c r="R251" i="1" s="1"/>
  <c r="R250" i="1" s="1"/>
  <c r="R249" i="1" s="1"/>
  <c r="R248" i="1" s="1"/>
  <c r="O252" i="1"/>
  <c r="R260" i="1"/>
  <c r="R259" i="1" s="1"/>
  <c r="R258" i="1" s="1"/>
  <c r="R257" i="1" s="1"/>
  <c r="O260" i="1"/>
  <c r="R273" i="1"/>
  <c r="R272" i="1" s="1"/>
  <c r="R271" i="1" s="1"/>
  <c r="R270" i="1" s="1"/>
  <c r="R269" i="1" s="1"/>
  <c r="O273" i="1"/>
  <c r="R281" i="1"/>
  <c r="R280" i="1" s="1"/>
  <c r="R279" i="1" s="1"/>
  <c r="R278" i="1" s="1"/>
  <c r="O281" i="1"/>
  <c r="R296" i="1"/>
  <c r="R295" i="1" s="1"/>
  <c r="R294" i="1" s="1"/>
  <c r="R293" i="1" s="1"/>
  <c r="R292" i="1" s="1"/>
  <c r="O296" i="1"/>
  <c r="R305" i="1"/>
  <c r="R304" i="1" s="1"/>
  <c r="R303" i="1" s="1"/>
  <c r="R302" i="1" s="1"/>
  <c r="O305" i="1"/>
  <c r="R327" i="1"/>
  <c r="R326" i="1" s="1"/>
  <c r="R325" i="1" s="1"/>
  <c r="R324" i="1" s="1"/>
  <c r="R323" i="1" s="1"/>
  <c r="O327" i="1"/>
  <c r="R335" i="1"/>
  <c r="R334" i="1" s="1"/>
  <c r="R333" i="1" s="1"/>
  <c r="R332" i="1" s="1"/>
  <c r="O335" i="1"/>
  <c r="R344" i="1"/>
  <c r="R343" i="1" s="1"/>
  <c r="R342" i="1" s="1"/>
  <c r="R341" i="1" s="1"/>
  <c r="R340" i="1" s="1"/>
  <c r="O344" i="1"/>
  <c r="R352" i="1"/>
  <c r="R351" i="1" s="1"/>
  <c r="R350" i="1" s="1"/>
  <c r="R349" i="1" s="1"/>
  <c r="O352" i="1"/>
  <c r="R605" i="1"/>
  <c r="R604" i="1" s="1"/>
  <c r="R603" i="1" s="1"/>
  <c r="R602" i="1" s="1"/>
  <c r="R601" i="1" s="1"/>
  <c r="O605" i="1"/>
  <c r="R613" i="1"/>
  <c r="R612" i="1" s="1"/>
  <c r="R611" i="1" s="1"/>
  <c r="R610" i="1" s="1"/>
  <c r="O613" i="1"/>
  <c r="R621" i="1"/>
  <c r="R620" i="1" s="1"/>
  <c r="R619" i="1" s="1"/>
  <c r="R618" i="1" s="1"/>
  <c r="O621" i="1"/>
  <c r="R629" i="1"/>
  <c r="R628" i="1" s="1"/>
  <c r="R627" i="1" s="1"/>
  <c r="R626" i="1" s="1"/>
  <c r="O629" i="1"/>
  <c r="R643" i="1"/>
  <c r="R642" i="1" s="1"/>
  <c r="R641" i="1" s="1"/>
  <c r="R640" i="1" s="1"/>
  <c r="R639" i="1" s="1"/>
  <c r="R638" i="1" s="1"/>
  <c r="O643" i="1"/>
  <c r="R653" i="1"/>
  <c r="R652" i="1" s="1"/>
  <c r="R651" i="1" s="1"/>
  <c r="R650" i="1" s="1"/>
  <c r="R649" i="1" s="1"/>
  <c r="O653" i="1"/>
  <c r="R663" i="1"/>
  <c r="R662" i="1" s="1"/>
  <c r="R661" i="1" s="1"/>
  <c r="R660" i="1" s="1"/>
  <c r="R659" i="1" s="1"/>
  <c r="O663" i="1"/>
  <c r="R682" i="1"/>
  <c r="R681" i="1" s="1"/>
  <c r="R680" i="1" s="1"/>
  <c r="R679" i="1" s="1"/>
  <c r="R678" i="1" s="1"/>
  <c r="O682" i="1"/>
  <c r="R690" i="1"/>
  <c r="R689" i="1" s="1"/>
  <c r="R688" i="1" s="1"/>
  <c r="R687" i="1" s="1"/>
  <c r="O690" i="1"/>
  <c r="R703" i="1"/>
  <c r="R702" i="1" s="1"/>
  <c r="R701" i="1" s="1"/>
  <c r="R700" i="1" s="1"/>
  <c r="O703" i="1"/>
  <c r="R711" i="1"/>
  <c r="R710" i="1" s="1"/>
  <c r="R709" i="1" s="1"/>
  <c r="R708" i="1" s="1"/>
  <c r="O711" i="1"/>
  <c r="R732" i="1"/>
  <c r="R731" i="1" s="1"/>
  <c r="R730" i="1" s="1"/>
  <c r="R729" i="1" s="1"/>
  <c r="O732" i="1"/>
  <c r="R746" i="1"/>
  <c r="R745" i="1" s="1"/>
  <c r="R744" i="1" s="1"/>
  <c r="R743" i="1" s="1"/>
  <c r="R742" i="1" s="1"/>
  <c r="R741" i="1" s="1"/>
  <c r="O746" i="1"/>
  <c r="R756" i="1"/>
  <c r="R755" i="1" s="1"/>
  <c r="R754" i="1" s="1"/>
  <c r="R753" i="1" s="1"/>
  <c r="R752" i="1" s="1"/>
  <c r="O756" i="1"/>
  <c r="R771" i="1"/>
  <c r="R770" i="1" s="1"/>
  <c r="R769" i="1" s="1"/>
  <c r="R768" i="1" s="1"/>
  <c r="R767" i="1" s="1"/>
  <c r="O771" i="1"/>
  <c r="R794" i="1"/>
  <c r="R793" i="1" s="1"/>
  <c r="R792" i="1" s="1"/>
  <c r="R791" i="1" s="1"/>
  <c r="R790" i="1" s="1"/>
  <c r="O794" i="1"/>
  <c r="R808" i="1"/>
  <c r="R807" i="1" s="1"/>
  <c r="R806" i="1" s="1"/>
  <c r="R805" i="1" s="1"/>
  <c r="O808" i="1"/>
  <c r="R816" i="1"/>
  <c r="R815" i="1" s="1"/>
  <c r="R814" i="1" s="1"/>
  <c r="R813" i="1" s="1"/>
  <c r="O816" i="1"/>
  <c r="R828" i="1"/>
  <c r="R827" i="1" s="1"/>
  <c r="R826" i="1" s="1"/>
  <c r="R825" i="1" s="1"/>
  <c r="O828" i="1"/>
  <c r="R841" i="1"/>
  <c r="R840" i="1" s="1"/>
  <c r="R839" i="1" s="1"/>
  <c r="R838" i="1" s="1"/>
  <c r="O841" i="1"/>
  <c r="R849" i="1"/>
  <c r="R848" i="1" s="1"/>
  <c r="R847" i="1" s="1"/>
  <c r="R846" i="1" s="1"/>
  <c r="O849" i="1"/>
  <c r="R857" i="1"/>
  <c r="R856" i="1" s="1"/>
  <c r="R855" i="1" s="1"/>
  <c r="R854" i="1" s="1"/>
  <c r="O857" i="1"/>
  <c r="R970" i="1"/>
  <c r="R969" i="1" s="1"/>
  <c r="R968" i="1" s="1"/>
  <c r="R967" i="1" s="1"/>
  <c r="R966" i="1" s="1"/>
  <c r="O970" i="1"/>
  <c r="R989" i="1"/>
  <c r="R988" i="1" s="1"/>
  <c r="R987" i="1" s="1"/>
  <c r="R986" i="1" s="1"/>
  <c r="R985" i="1" s="1"/>
  <c r="O989" i="1"/>
  <c r="R997" i="1"/>
  <c r="R996" i="1" s="1"/>
  <c r="R995" i="1" s="1"/>
  <c r="R994" i="1" s="1"/>
  <c r="O997" i="1"/>
  <c r="R1111" i="1"/>
  <c r="R1110" i="1" s="1"/>
  <c r="R1109" i="1" s="1"/>
  <c r="R1108" i="1" s="1"/>
  <c r="O1111" i="1"/>
  <c r="R1119" i="1"/>
  <c r="R1118" i="1" s="1"/>
  <c r="R1117" i="1" s="1"/>
  <c r="R1116" i="1" s="1"/>
  <c r="O1119" i="1"/>
  <c r="R1128" i="1"/>
  <c r="R1127" i="1" s="1"/>
  <c r="R1126" i="1" s="1"/>
  <c r="R1125" i="1" s="1"/>
  <c r="O1128" i="1"/>
  <c r="R1136" i="1"/>
  <c r="R1135" i="1" s="1"/>
  <c r="R1134" i="1" s="1"/>
  <c r="R1133" i="1" s="1"/>
  <c r="O1136" i="1"/>
  <c r="R1144" i="1"/>
  <c r="R1143" i="1" s="1"/>
  <c r="R1142" i="1" s="1"/>
  <c r="R1141" i="1" s="1"/>
  <c r="O1144" i="1"/>
  <c r="R1157" i="1"/>
  <c r="R1156" i="1" s="1"/>
  <c r="R1155" i="1" s="1"/>
  <c r="R1154" i="1" s="1"/>
  <c r="O1157" i="1"/>
  <c r="R1165" i="1"/>
  <c r="R1164" i="1" s="1"/>
  <c r="R1163" i="1" s="1"/>
  <c r="R1162" i="1" s="1"/>
  <c r="O1165" i="1"/>
  <c r="R1178" i="1"/>
  <c r="R1177" i="1" s="1"/>
  <c r="R1176" i="1" s="1"/>
  <c r="R1175" i="1" s="1"/>
  <c r="O1178" i="1"/>
  <c r="R1186" i="1"/>
  <c r="R1185" i="1" s="1"/>
  <c r="R1184" i="1" s="1"/>
  <c r="R1183" i="1" s="1"/>
  <c r="O1186" i="1"/>
  <c r="R1215" i="1"/>
  <c r="R1214" i="1" s="1"/>
  <c r="R1213" i="1" s="1"/>
  <c r="R1212" i="1" s="1"/>
  <c r="R1211" i="1" s="1"/>
  <c r="R1210" i="1" s="1"/>
  <c r="R1209" i="1" s="1"/>
  <c r="R1208" i="1" s="1"/>
  <c r="R1207" i="1" s="1"/>
  <c r="O1215" i="1"/>
  <c r="R1247" i="1"/>
  <c r="R1246" i="1" s="1"/>
  <c r="R1245" i="1" s="1"/>
  <c r="R1244" i="1" s="1"/>
  <c r="R1243" i="1" s="1"/>
  <c r="O1247" i="1"/>
  <c r="R1255" i="1"/>
  <c r="R1254" i="1" s="1"/>
  <c r="R1253" i="1" s="1"/>
  <c r="R1252" i="1" s="1"/>
  <c r="O1255" i="1"/>
  <c r="R1264" i="1"/>
  <c r="R1263" i="1" s="1"/>
  <c r="R1262" i="1" s="1"/>
  <c r="R1261" i="1" s="1"/>
  <c r="R1260" i="1" s="1"/>
  <c r="O1264" i="1"/>
  <c r="R1272" i="1"/>
  <c r="R1271" i="1" s="1"/>
  <c r="R1270" i="1" s="1"/>
  <c r="R1269" i="1" s="1"/>
  <c r="O1272" i="1"/>
  <c r="R1281" i="1"/>
  <c r="R1280" i="1" s="1"/>
  <c r="R1279" i="1" s="1"/>
  <c r="R1278" i="1" s="1"/>
  <c r="R1277" i="1" s="1"/>
  <c r="O1281" i="1"/>
  <c r="R1294" i="1"/>
  <c r="R1293" i="1" s="1"/>
  <c r="R1292" i="1" s="1"/>
  <c r="R1291" i="1" s="1"/>
  <c r="O1294" i="1"/>
  <c r="R1302" i="1"/>
  <c r="R1301" i="1" s="1"/>
  <c r="R1300" i="1" s="1"/>
  <c r="R1299" i="1" s="1"/>
  <c r="O1302" i="1"/>
  <c r="R1315" i="1"/>
  <c r="R1314" i="1" s="1"/>
  <c r="R1313" i="1" s="1"/>
  <c r="R1312" i="1" s="1"/>
  <c r="O1315" i="1"/>
  <c r="R1328" i="1"/>
  <c r="R1327" i="1" s="1"/>
  <c r="R1326" i="1" s="1"/>
  <c r="R1325" i="1" s="1"/>
  <c r="R1324" i="1" s="1"/>
  <c r="O1328" i="1"/>
  <c r="R1336" i="1"/>
  <c r="R1335" i="1" s="1"/>
  <c r="R1334" i="1" s="1"/>
  <c r="R1333" i="1" s="1"/>
  <c r="O1336" i="1"/>
  <c r="R1361" i="1"/>
  <c r="R1360" i="1" s="1"/>
  <c r="R1359" i="1" s="1"/>
  <c r="R1358" i="1" s="1"/>
  <c r="O1361" i="1"/>
  <c r="R1374" i="1"/>
  <c r="R1373" i="1" s="1"/>
  <c r="R1372" i="1" s="1"/>
  <c r="R1371" i="1" s="1"/>
  <c r="O1374" i="1"/>
  <c r="R1385" i="1"/>
  <c r="R1384" i="1" s="1"/>
  <c r="R1383" i="1" s="1"/>
  <c r="R1382" i="1" s="1"/>
  <c r="R1381" i="1" s="1"/>
  <c r="R1380" i="1" s="1"/>
  <c r="O1385" i="1"/>
  <c r="R1405" i="1"/>
  <c r="R1404" i="1" s="1"/>
  <c r="R1403" i="1" s="1"/>
  <c r="R1402" i="1" s="1"/>
  <c r="R1401" i="1" s="1"/>
  <c r="O1405" i="1"/>
  <c r="R1413" i="1"/>
  <c r="R1412" i="1" s="1"/>
  <c r="R1411" i="1" s="1"/>
  <c r="R1410" i="1" s="1"/>
  <c r="O1413" i="1"/>
  <c r="R1421" i="1"/>
  <c r="R1420" i="1" s="1"/>
  <c r="R1419" i="1" s="1"/>
  <c r="R1418" i="1" s="1"/>
  <c r="O1421" i="1"/>
  <c r="R1434" i="1"/>
  <c r="R1433" i="1" s="1"/>
  <c r="R1432" i="1" s="1"/>
  <c r="R1431" i="1" s="1"/>
  <c r="O1434" i="1"/>
  <c r="R1451" i="1"/>
  <c r="R1450" i="1" s="1"/>
  <c r="R1449" i="1" s="1"/>
  <c r="R1448" i="1" s="1"/>
  <c r="R1447" i="1" s="1"/>
  <c r="O1451" i="1"/>
  <c r="R1466" i="1"/>
  <c r="R1465" i="1" s="1"/>
  <c r="R1464" i="1" s="1"/>
  <c r="R1463" i="1" s="1"/>
  <c r="R1462" i="1" s="1"/>
  <c r="O1466" i="1"/>
  <c r="R1483" i="1"/>
  <c r="R1482" i="1" s="1"/>
  <c r="R1481" i="1" s="1"/>
  <c r="R1480" i="1" s="1"/>
  <c r="O1483" i="1"/>
  <c r="R1491" i="1"/>
  <c r="R1490" i="1" s="1"/>
  <c r="R1489" i="1" s="1"/>
  <c r="R1488" i="1" s="1"/>
  <c r="O1491" i="1"/>
  <c r="R1713" i="1"/>
  <c r="R1712" i="1" s="1"/>
  <c r="R1711" i="1" s="1"/>
  <c r="R1710" i="1" s="1"/>
  <c r="O1713" i="1"/>
  <c r="R1721" i="1"/>
  <c r="R1720" i="1" s="1"/>
  <c r="R1719" i="1" s="1"/>
  <c r="R1718" i="1" s="1"/>
  <c r="O1721" i="1"/>
  <c r="R1738" i="1"/>
  <c r="R1737" i="1" s="1"/>
  <c r="R1736" i="1" s="1"/>
  <c r="R1735" i="1" s="1"/>
  <c r="O1738" i="1"/>
  <c r="R175" i="1"/>
  <c r="R174" i="1" s="1"/>
  <c r="R173" i="1" s="1"/>
  <c r="R172" i="1" s="1"/>
  <c r="R171" i="1" s="1"/>
  <c r="O175" i="1"/>
  <c r="R882" i="1"/>
  <c r="R881" i="1" s="1"/>
  <c r="R880" i="1" s="1"/>
  <c r="R879" i="1" s="1"/>
  <c r="O882" i="1"/>
  <c r="R179" i="1"/>
  <c r="R178" i="1" s="1"/>
  <c r="R177" i="1" s="1"/>
  <c r="R176" i="1" s="1"/>
  <c r="O179" i="1"/>
  <c r="R188" i="1"/>
  <c r="R187" i="1" s="1"/>
  <c r="R186" i="1" s="1"/>
  <c r="R185" i="1" s="1"/>
  <c r="R184" i="1" s="1"/>
  <c r="O188" i="1"/>
  <c r="R196" i="1"/>
  <c r="R195" i="1" s="1"/>
  <c r="R194" i="1" s="1"/>
  <c r="R193" i="1" s="1"/>
  <c r="O196" i="1"/>
  <c r="R205" i="1"/>
  <c r="R204" i="1" s="1"/>
  <c r="R203" i="1" s="1"/>
  <c r="R202" i="1" s="1"/>
  <c r="R201" i="1" s="1"/>
  <c r="O205" i="1"/>
  <c r="R213" i="1"/>
  <c r="R212" i="1" s="1"/>
  <c r="R211" i="1" s="1"/>
  <c r="R210" i="1" s="1"/>
  <c r="O213" i="1"/>
  <c r="R228" i="1"/>
  <c r="R227" i="1" s="1"/>
  <c r="R226" i="1" s="1"/>
  <c r="R225" i="1" s="1"/>
  <c r="R224" i="1" s="1"/>
  <c r="R223" i="1" s="1"/>
  <c r="O228" i="1"/>
  <c r="R242" i="1"/>
  <c r="R241" i="1" s="1"/>
  <c r="R240" i="1" s="1"/>
  <c r="R239" i="1" s="1"/>
  <c r="R238" i="1" s="1"/>
  <c r="O242" i="1"/>
  <c r="R256" i="1"/>
  <c r="R255" i="1" s="1"/>
  <c r="R254" i="1" s="1"/>
  <c r="R253" i="1" s="1"/>
  <c r="O256" i="1"/>
  <c r="R264" i="1"/>
  <c r="R263" i="1" s="1"/>
  <c r="R262" i="1" s="1"/>
  <c r="R261" i="1" s="1"/>
  <c r="O264" i="1"/>
  <c r="R277" i="1"/>
  <c r="R276" i="1" s="1"/>
  <c r="R275" i="1" s="1"/>
  <c r="R274" i="1" s="1"/>
  <c r="O277" i="1"/>
  <c r="R286" i="1"/>
  <c r="R285" i="1" s="1"/>
  <c r="R284" i="1" s="1"/>
  <c r="R283" i="1" s="1"/>
  <c r="R282" i="1" s="1"/>
  <c r="O286" i="1"/>
  <c r="R301" i="1"/>
  <c r="R300" i="1" s="1"/>
  <c r="R299" i="1" s="1"/>
  <c r="R298" i="1" s="1"/>
  <c r="R297" i="1" s="1"/>
  <c r="O301" i="1"/>
  <c r="R309" i="1"/>
  <c r="R308" i="1" s="1"/>
  <c r="R307" i="1" s="1"/>
  <c r="R306" i="1" s="1"/>
  <c r="O309" i="1"/>
  <c r="R331" i="1"/>
  <c r="R330" i="1" s="1"/>
  <c r="R329" i="1" s="1"/>
  <c r="R328" i="1" s="1"/>
  <c r="O331" i="1"/>
  <c r="R339" i="1"/>
  <c r="R338" i="1" s="1"/>
  <c r="R337" i="1" s="1"/>
  <c r="R336" i="1" s="1"/>
  <c r="O339" i="1"/>
  <c r="R348" i="1"/>
  <c r="R347" i="1" s="1"/>
  <c r="R346" i="1" s="1"/>
  <c r="R345" i="1" s="1"/>
  <c r="O348" i="1"/>
  <c r="R357" i="1"/>
  <c r="R356" i="1" s="1"/>
  <c r="R355" i="1" s="1"/>
  <c r="R354" i="1" s="1"/>
  <c r="R353" i="1" s="1"/>
  <c r="O357" i="1"/>
  <c r="R609" i="1"/>
  <c r="R608" i="1" s="1"/>
  <c r="R607" i="1" s="1"/>
  <c r="R606" i="1" s="1"/>
  <c r="O609" i="1"/>
  <c r="R617" i="1"/>
  <c r="R616" i="1" s="1"/>
  <c r="R615" i="1" s="1"/>
  <c r="R614" i="1" s="1"/>
  <c r="O617" i="1"/>
  <c r="R625" i="1"/>
  <c r="R624" i="1" s="1"/>
  <c r="R623" i="1" s="1"/>
  <c r="R622" i="1" s="1"/>
  <c r="O625" i="1"/>
  <c r="R633" i="1"/>
  <c r="R632" i="1" s="1"/>
  <c r="R631" i="1" s="1"/>
  <c r="R630" i="1" s="1"/>
  <c r="O633" i="1"/>
  <c r="R648" i="1"/>
  <c r="R647" i="1" s="1"/>
  <c r="R646" i="1" s="1"/>
  <c r="R645" i="1" s="1"/>
  <c r="R644" i="1" s="1"/>
  <c r="O648" i="1"/>
  <c r="R658" i="1"/>
  <c r="R657" i="1" s="1"/>
  <c r="R656" i="1" s="1"/>
  <c r="R655" i="1" s="1"/>
  <c r="R654" i="1" s="1"/>
  <c r="O658" i="1"/>
  <c r="R668" i="1"/>
  <c r="R667" i="1" s="1"/>
  <c r="R666" i="1" s="1"/>
  <c r="R665" i="1" s="1"/>
  <c r="R664" i="1" s="1"/>
  <c r="O668" i="1"/>
  <c r="R686" i="1"/>
  <c r="R685" i="1" s="1"/>
  <c r="R684" i="1" s="1"/>
  <c r="R683" i="1" s="1"/>
  <c r="O686" i="1"/>
  <c r="R699" i="1"/>
  <c r="R698" i="1" s="1"/>
  <c r="R697" i="1" s="1"/>
  <c r="R696" i="1" s="1"/>
  <c r="R695" i="1" s="1"/>
  <c r="O699" i="1"/>
  <c r="R707" i="1"/>
  <c r="R706" i="1" s="1"/>
  <c r="R705" i="1" s="1"/>
  <c r="R704" i="1" s="1"/>
  <c r="O707" i="1"/>
  <c r="R715" i="1"/>
  <c r="R714" i="1" s="1"/>
  <c r="R713" i="1" s="1"/>
  <c r="R712" i="1" s="1"/>
  <c r="O715" i="1"/>
  <c r="R736" i="1"/>
  <c r="R735" i="1" s="1"/>
  <c r="R734" i="1" s="1"/>
  <c r="R733" i="1" s="1"/>
  <c r="O736" i="1"/>
  <c r="R751" i="1"/>
  <c r="R750" i="1" s="1"/>
  <c r="R749" i="1" s="1"/>
  <c r="R748" i="1" s="1"/>
  <c r="R747" i="1" s="1"/>
  <c r="O751" i="1"/>
  <c r="R761" i="1"/>
  <c r="R760" i="1" s="1"/>
  <c r="R759" i="1" s="1"/>
  <c r="R758" i="1" s="1"/>
  <c r="R757" i="1" s="1"/>
  <c r="O761" i="1"/>
  <c r="R789" i="1"/>
  <c r="R788" i="1" s="1"/>
  <c r="R787" i="1" s="1"/>
  <c r="R786" i="1" s="1"/>
  <c r="R785" i="1" s="1"/>
  <c r="R784" i="1" s="1"/>
  <c r="O789" i="1"/>
  <c r="R804" i="1"/>
  <c r="R803" i="1" s="1"/>
  <c r="R802" i="1" s="1"/>
  <c r="R801" i="1" s="1"/>
  <c r="R800" i="1" s="1"/>
  <c r="O804" i="1"/>
  <c r="R812" i="1"/>
  <c r="R811" i="1" s="1"/>
  <c r="R810" i="1" s="1"/>
  <c r="R809" i="1" s="1"/>
  <c r="O812" i="1"/>
  <c r="R824" i="1"/>
  <c r="R823" i="1" s="1"/>
  <c r="R822" i="1" s="1"/>
  <c r="R821" i="1" s="1"/>
  <c r="O824" i="1"/>
  <c r="R837" i="1"/>
  <c r="R836" i="1" s="1"/>
  <c r="R835" i="1" s="1"/>
  <c r="R834" i="1" s="1"/>
  <c r="R833" i="1" s="1"/>
  <c r="O837" i="1"/>
  <c r="R845" i="1"/>
  <c r="R844" i="1" s="1"/>
  <c r="R843" i="1" s="1"/>
  <c r="R842" i="1" s="1"/>
  <c r="O845" i="1"/>
  <c r="R853" i="1"/>
  <c r="R852" i="1" s="1"/>
  <c r="R851" i="1" s="1"/>
  <c r="R850" i="1" s="1"/>
  <c r="O853" i="1"/>
  <c r="R886" i="1"/>
  <c r="R885" i="1" s="1"/>
  <c r="R884" i="1" s="1"/>
  <c r="R883" i="1" s="1"/>
  <c r="O886" i="1"/>
  <c r="R979" i="1"/>
  <c r="R978" i="1" s="1"/>
  <c r="R977" i="1" s="1"/>
  <c r="R976" i="1" s="1"/>
  <c r="R975" i="1" s="1"/>
  <c r="O979" i="1"/>
  <c r="R993" i="1"/>
  <c r="R992" i="1" s="1"/>
  <c r="R991" i="1" s="1"/>
  <c r="R990" i="1" s="1"/>
  <c r="O993" i="1"/>
  <c r="R1107" i="1"/>
  <c r="R1106" i="1" s="1"/>
  <c r="R1105" i="1" s="1"/>
  <c r="R1104" i="1" s="1"/>
  <c r="R1103" i="1" s="1"/>
  <c r="O1107" i="1"/>
  <c r="R1115" i="1"/>
  <c r="R1114" i="1" s="1"/>
  <c r="R1113" i="1" s="1"/>
  <c r="R1112" i="1" s="1"/>
  <c r="O1115" i="1"/>
  <c r="R1124" i="1"/>
  <c r="R1123" i="1" s="1"/>
  <c r="R1122" i="1" s="1"/>
  <c r="R1121" i="1" s="1"/>
  <c r="R1120" i="1" s="1"/>
  <c r="O1124" i="1"/>
  <c r="R1132" i="1"/>
  <c r="R1131" i="1" s="1"/>
  <c r="R1130" i="1" s="1"/>
  <c r="R1129" i="1" s="1"/>
  <c r="O1132" i="1"/>
  <c r="R1140" i="1"/>
  <c r="R1139" i="1" s="1"/>
  <c r="R1138" i="1" s="1"/>
  <c r="R1137" i="1" s="1"/>
  <c r="O1140" i="1"/>
  <c r="R1153" i="1"/>
  <c r="R1152" i="1" s="1"/>
  <c r="R1151" i="1" s="1"/>
  <c r="R1150" i="1" s="1"/>
  <c r="R1149" i="1" s="1"/>
  <c r="O1153" i="1"/>
  <c r="R1161" i="1"/>
  <c r="R1160" i="1" s="1"/>
  <c r="R1159" i="1" s="1"/>
  <c r="R1158" i="1" s="1"/>
  <c r="O1161" i="1"/>
  <c r="R1174" i="1"/>
  <c r="R1173" i="1" s="1"/>
  <c r="R1172" i="1" s="1"/>
  <c r="R1171" i="1" s="1"/>
  <c r="R1170" i="1" s="1"/>
  <c r="O1174" i="1"/>
  <c r="R1182" i="1"/>
  <c r="R1181" i="1" s="1"/>
  <c r="R1180" i="1" s="1"/>
  <c r="R1179" i="1" s="1"/>
  <c r="O1182" i="1"/>
  <c r="R1200" i="1"/>
  <c r="R1199" i="1" s="1"/>
  <c r="R1198" i="1" s="1"/>
  <c r="R1197" i="1" s="1"/>
  <c r="R1196" i="1" s="1"/>
  <c r="R1195" i="1" s="1"/>
  <c r="R1194" i="1" s="1"/>
  <c r="R1193" i="1" s="1"/>
  <c r="R1192" i="1" s="1"/>
  <c r="R1191" i="1" s="1"/>
  <c r="O1200" i="1"/>
  <c r="R1233" i="1"/>
  <c r="R1232" i="1" s="1"/>
  <c r="R1231" i="1" s="1"/>
  <c r="R1230" i="1" s="1"/>
  <c r="R1229" i="1" s="1"/>
  <c r="R1228" i="1" s="1"/>
  <c r="R1227" i="1" s="1"/>
  <c r="R1226" i="1" s="1"/>
  <c r="R1225" i="1" s="1"/>
  <c r="O1233" i="1"/>
  <c r="R1251" i="1"/>
  <c r="R1250" i="1" s="1"/>
  <c r="R1249" i="1" s="1"/>
  <c r="R1248" i="1" s="1"/>
  <c r="O1251" i="1"/>
  <c r="R1259" i="1"/>
  <c r="R1258" i="1" s="1"/>
  <c r="R1257" i="1" s="1"/>
  <c r="R1256" i="1" s="1"/>
  <c r="O1259" i="1"/>
  <c r="R1268" i="1"/>
  <c r="R1267" i="1" s="1"/>
  <c r="R1266" i="1" s="1"/>
  <c r="R1265" i="1" s="1"/>
  <c r="O1268" i="1"/>
  <c r="R1276" i="1"/>
  <c r="R1275" i="1" s="1"/>
  <c r="R1274" i="1" s="1"/>
  <c r="R1273" i="1" s="1"/>
  <c r="O1276" i="1"/>
  <c r="R1290" i="1"/>
  <c r="R1289" i="1" s="1"/>
  <c r="R1288" i="1" s="1"/>
  <c r="R1287" i="1" s="1"/>
  <c r="R1286" i="1" s="1"/>
  <c r="O1290" i="1"/>
  <c r="R1298" i="1"/>
  <c r="R1297" i="1" s="1"/>
  <c r="R1296" i="1" s="1"/>
  <c r="R1295" i="1" s="1"/>
  <c r="O1298" i="1"/>
  <c r="R1311" i="1"/>
  <c r="R1310" i="1" s="1"/>
  <c r="R1309" i="1" s="1"/>
  <c r="R1308" i="1" s="1"/>
  <c r="O1311" i="1"/>
  <c r="R1319" i="1"/>
  <c r="R1318" i="1" s="1"/>
  <c r="R1317" i="1" s="1"/>
  <c r="R1316" i="1" s="1"/>
  <c r="O1319" i="1"/>
  <c r="R1332" i="1"/>
  <c r="R1331" i="1" s="1"/>
  <c r="R1330" i="1" s="1"/>
  <c r="R1329" i="1" s="1"/>
  <c r="O1332" i="1"/>
  <c r="R1357" i="1"/>
  <c r="R1356" i="1" s="1"/>
  <c r="R1355" i="1" s="1"/>
  <c r="R1354" i="1" s="1"/>
  <c r="R1353" i="1" s="1"/>
  <c r="O1357" i="1"/>
  <c r="R1370" i="1"/>
  <c r="R1369" i="1" s="1"/>
  <c r="R1368" i="1" s="1"/>
  <c r="R1367" i="1" s="1"/>
  <c r="R1366" i="1" s="1"/>
  <c r="O1370" i="1"/>
  <c r="R1379" i="1"/>
  <c r="R1378" i="1" s="1"/>
  <c r="R1377" i="1" s="1"/>
  <c r="R1376" i="1" s="1"/>
  <c r="R1375" i="1" s="1"/>
  <c r="O1379" i="1"/>
  <c r="R1390" i="1"/>
  <c r="R1389" i="1" s="1"/>
  <c r="R1388" i="1" s="1"/>
  <c r="R1387" i="1" s="1"/>
  <c r="R1386" i="1" s="1"/>
  <c r="O1390" i="1"/>
  <c r="R1409" i="1"/>
  <c r="R1408" i="1" s="1"/>
  <c r="R1407" i="1" s="1"/>
  <c r="R1406" i="1" s="1"/>
  <c r="O1409" i="1"/>
  <c r="R1417" i="1"/>
  <c r="R1416" i="1" s="1"/>
  <c r="R1415" i="1" s="1"/>
  <c r="R1414" i="1" s="1"/>
  <c r="O1417" i="1"/>
  <c r="R1430" i="1"/>
  <c r="R1429" i="1" s="1"/>
  <c r="R1428" i="1" s="1"/>
  <c r="R1427" i="1" s="1"/>
  <c r="R1426" i="1" s="1"/>
  <c r="O1430" i="1"/>
  <c r="R1440" i="1"/>
  <c r="R1439" i="1" s="1"/>
  <c r="R1438" i="1" s="1"/>
  <c r="R1437" i="1" s="1"/>
  <c r="R1436" i="1" s="1"/>
  <c r="R1435" i="1" s="1"/>
  <c r="O1440" i="1"/>
  <c r="R1456" i="1"/>
  <c r="R1455" i="1" s="1"/>
  <c r="R1454" i="1" s="1"/>
  <c r="R1453" i="1" s="1"/>
  <c r="R1452" i="1" s="1"/>
  <c r="O1456" i="1"/>
  <c r="R1479" i="1"/>
  <c r="R1478" i="1" s="1"/>
  <c r="R1477" i="1" s="1"/>
  <c r="R1476" i="1" s="1"/>
  <c r="R1475" i="1" s="1"/>
  <c r="O1479" i="1"/>
  <c r="R1487" i="1"/>
  <c r="R1486" i="1" s="1"/>
  <c r="R1485" i="1" s="1"/>
  <c r="R1484" i="1" s="1"/>
  <c r="O1487" i="1"/>
  <c r="R1709" i="1"/>
  <c r="R1708" i="1" s="1"/>
  <c r="R1707" i="1" s="1"/>
  <c r="R1706" i="1" s="1"/>
  <c r="R1705" i="1" s="1"/>
  <c r="O1709" i="1"/>
  <c r="R1717" i="1"/>
  <c r="R1716" i="1" s="1"/>
  <c r="R1715" i="1" s="1"/>
  <c r="R1714" i="1" s="1"/>
  <c r="O1717" i="1"/>
  <c r="R1734" i="1"/>
  <c r="R1733" i="1" s="1"/>
  <c r="R1732" i="1" s="1"/>
  <c r="R1731" i="1" s="1"/>
  <c r="O1734" i="1"/>
  <c r="S998" i="1"/>
  <c r="T998" i="1" s="1"/>
  <c r="S1700" i="1"/>
  <c r="T1700" i="1" s="1"/>
  <c r="S1695" i="1"/>
  <c r="T1695" i="1" s="1"/>
  <c r="S1690" i="1"/>
  <c r="T1690" i="1" s="1"/>
  <c r="S1016" i="1"/>
  <c r="T1016" i="1" s="1"/>
  <c r="S1024" i="1"/>
  <c r="T1024" i="1" s="1"/>
  <c r="S1012" i="1"/>
  <c r="T1012" i="1" s="1"/>
  <c r="S1020" i="1"/>
  <c r="T1020" i="1" s="1"/>
  <c r="S1008" i="1"/>
  <c r="T1008" i="1" s="1"/>
  <c r="S381" i="1"/>
  <c r="T381" i="1" s="1"/>
  <c r="S385" i="1"/>
  <c r="T385" i="1" s="1"/>
  <c r="S377" i="1"/>
  <c r="T377" i="1" s="1"/>
  <c r="S360" i="1"/>
  <c r="T360" i="1" s="1"/>
  <c r="S368" i="1"/>
  <c r="T368" i="1" s="1"/>
  <c r="S364" i="1"/>
  <c r="T364" i="1" s="1"/>
  <c r="S372" i="1"/>
  <c r="T372" i="1" s="1"/>
  <c r="S12" i="1"/>
  <c r="T12" i="1" s="1"/>
  <c r="S16" i="1"/>
  <c r="T16" i="1" s="1"/>
  <c r="S1678" i="1"/>
  <c r="T1678" i="1" s="1"/>
  <c r="S1587" i="1"/>
  <c r="T1587" i="1" s="1"/>
  <c r="S1669" i="1"/>
  <c r="T1669" i="1" s="1"/>
  <c r="S1662" i="1"/>
  <c r="T1662" i="1" s="1"/>
  <c r="S1655" i="1"/>
  <c r="T1655" i="1" s="1"/>
  <c r="S1644" i="1"/>
  <c r="T1644" i="1" s="1"/>
  <c r="S1625" i="1"/>
  <c r="T1625" i="1" s="1"/>
  <c r="S1614" i="1"/>
  <c r="T1614" i="1" s="1"/>
  <c r="S1591" i="1"/>
  <c r="T1591" i="1" s="1"/>
  <c r="S1683" i="1"/>
  <c r="T1683" i="1" s="1"/>
  <c r="S1673" i="1"/>
  <c r="T1673" i="1" s="1"/>
  <c r="S1638" i="1"/>
  <c r="T1638" i="1" s="1"/>
  <c r="S1618" i="1"/>
  <c r="T1618" i="1" s="1"/>
  <c r="S1579" i="1"/>
  <c r="T1579" i="1" s="1"/>
  <c r="S1650" i="1"/>
  <c r="T1650" i="1" s="1"/>
  <c r="S1575" i="1"/>
  <c r="T1575" i="1" s="1"/>
  <c r="S1559" i="1"/>
  <c r="T1559" i="1" s="1"/>
  <c r="S1546" i="1"/>
  <c r="T1546" i="1" s="1"/>
  <c r="S1529" i="1"/>
  <c r="T1529" i="1" s="1"/>
  <c r="S1513" i="1"/>
  <c r="T1513" i="1" s="1"/>
  <c r="S1632" i="1"/>
  <c r="T1632" i="1" s="1"/>
  <c r="S1609" i="1"/>
  <c r="T1609" i="1" s="1"/>
  <c r="S1596" i="1"/>
  <c r="T1596" i="1" s="1"/>
  <c r="S1583" i="1"/>
  <c r="T1583" i="1" s="1"/>
  <c r="S1563" i="1"/>
  <c r="T1563" i="1" s="1"/>
  <c r="S1550" i="1"/>
  <c r="T1550" i="1" s="1"/>
  <c r="S1567" i="1"/>
  <c r="T1567" i="1" s="1"/>
  <c r="S1533" i="1"/>
  <c r="T1533" i="1" s="1"/>
  <c r="S1517" i="1"/>
  <c r="T1517" i="1" s="1"/>
  <c r="S1501" i="1"/>
  <c r="T1501" i="1" s="1"/>
  <c r="S1571" i="1"/>
  <c r="T1571" i="1" s="1"/>
  <c r="S1603" i="1"/>
  <c r="T1603" i="1" s="1"/>
  <c r="S1554" i="1"/>
  <c r="T1554" i="1" s="1"/>
  <c r="S1538" i="1"/>
  <c r="T1538" i="1" s="1"/>
  <c r="S1521" i="1"/>
  <c r="T1521" i="1" s="1"/>
  <c r="S1505" i="1"/>
  <c r="T1505" i="1" s="1"/>
  <c r="S1542" i="1"/>
  <c r="T1542" i="1" s="1"/>
  <c r="S1525" i="1"/>
  <c r="T1525" i="1" s="1"/>
  <c r="S1509" i="1"/>
  <c r="T1509" i="1" s="1"/>
  <c r="S529" i="1"/>
  <c r="T529" i="1" s="1"/>
  <c r="S520" i="1"/>
  <c r="T520" i="1" s="1"/>
  <c r="S508" i="1"/>
  <c r="T508" i="1" s="1"/>
  <c r="S546" i="1"/>
  <c r="T546" i="1" s="1"/>
  <c r="S533" i="1"/>
  <c r="T533" i="1" s="1"/>
  <c r="S512" i="1"/>
  <c r="T512" i="1" s="1"/>
  <c r="S502" i="1"/>
  <c r="T502" i="1" s="1"/>
  <c r="S492" i="1"/>
  <c r="T492" i="1" s="1"/>
  <c r="S550" i="1"/>
  <c r="T550" i="1" s="1"/>
  <c r="S537" i="1"/>
  <c r="T537" i="1" s="1"/>
  <c r="S516" i="1"/>
  <c r="T516" i="1" s="1"/>
  <c r="S541" i="1"/>
  <c r="T541" i="1" s="1"/>
  <c r="S525" i="1"/>
  <c r="T525" i="1" s="1"/>
  <c r="S487" i="1"/>
  <c r="T487" i="1" s="1"/>
  <c r="S477" i="1"/>
  <c r="T477" i="1" s="1"/>
  <c r="S439" i="1"/>
  <c r="T439" i="1" s="1"/>
  <c r="S398" i="1"/>
  <c r="T398" i="1" s="1"/>
  <c r="S554" i="1"/>
  <c r="T554" i="1" s="1"/>
  <c r="S465" i="1"/>
  <c r="T465" i="1" s="1"/>
  <c r="T432" i="1"/>
  <c r="S482" i="1"/>
  <c r="T482" i="1" s="1"/>
  <c r="S473" i="1"/>
  <c r="T473" i="1" s="1"/>
  <c r="S461" i="1"/>
  <c r="T461" i="1" s="1"/>
  <c r="S394" i="1"/>
  <c r="T394" i="1" s="1"/>
  <c r="T415" i="1"/>
  <c r="T410" i="1"/>
  <c r="S402" i="1"/>
  <c r="T402" i="1" s="1"/>
  <c r="S454" i="1"/>
  <c r="T454" i="1" s="1"/>
  <c r="T427" i="1"/>
  <c r="S497" i="1"/>
  <c r="T497" i="1" s="1"/>
  <c r="T423" i="1"/>
  <c r="S390" i="1"/>
  <c r="T390" i="1" s="1"/>
  <c r="S469" i="1"/>
  <c r="T469" i="1" s="1"/>
  <c r="S448" i="1"/>
  <c r="T448" i="1" s="1"/>
  <c r="T419" i="1"/>
  <c r="S406" i="1"/>
  <c r="T406" i="1" s="1"/>
  <c r="S37" i="1"/>
  <c r="T37" i="1" s="1"/>
  <c r="S33" i="1"/>
  <c r="T33" i="1" s="1"/>
  <c r="S25" i="1"/>
  <c r="T25" i="1" s="1"/>
  <c r="S46" i="1"/>
  <c r="T46" i="1" s="1"/>
  <c r="S29" i="1"/>
  <c r="T29" i="1" s="1"/>
  <c r="S21" i="1"/>
  <c r="T21" i="1" s="1"/>
  <c r="S1095" i="1"/>
  <c r="T1095" i="1" s="1"/>
  <c r="S1079" i="1"/>
  <c r="T1079" i="1" s="1"/>
  <c r="S1099" i="1"/>
  <c r="T1099" i="1" s="1"/>
  <c r="S1083" i="1"/>
  <c r="T1083" i="1" s="1"/>
  <c r="S1087" i="1"/>
  <c r="T1087" i="1" s="1"/>
  <c r="S1071" i="1"/>
  <c r="T1071" i="1" s="1"/>
  <c r="S1091" i="1"/>
  <c r="T1091" i="1" s="1"/>
  <c r="S1075" i="1"/>
  <c r="T1075" i="1" s="1"/>
  <c r="S900" i="1"/>
  <c r="T900" i="1" s="1"/>
  <c r="S912" i="1"/>
  <c r="T912" i="1" s="1"/>
  <c r="S904" i="1"/>
  <c r="T904" i="1" s="1"/>
  <c r="S916" i="1"/>
  <c r="T916" i="1" s="1"/>
  <c r="S908" i="1"/>
  <c r="T908" i="1" s="1"/>
  <c r="S896" i="1"/>
  <c r="T896" i="1" s="1"/>
  <c r="S920" i="1"/>
  <c r="T920" i="1" s="1"/>
  <c r="S933" i="1"/>
  <c r="T933" i="1" s="1"/>
  <c r="S937" i="1"/>
  <c r="T937" i="1" s="1"/>
  <c r="S925" i="1"/>
  <c r="T925" i="1" s="1"/>
  <c r="S949" i="1"/>
  <c r="T949" i="1" s="1"/>
  <c r="S941" i="1"/>
  <c r="T941" i="1" s="1"/>
  <c r="S929" i="1"/>
  <c r="T929" i="1" s="1"/>
  <c r="S953" i="1"/>
  <c r="T953" i="1" s="1"/>
  <c r="S945" i="1"/>
  <c r="T945" i="1" s="1"/>
  <c r="S721" i="1"/>
  <c r="T721" i="1" s="1"/>
  <c r="S958" i="1"/>
  <c r="T958" i="1" s="1"/>
  <c r="S871" i="1"/>
  <c r="T871" i="1" s="1"/>
  <c r="S1496" i="1"/>
  <c r="T1496" i="1" s="1"/>
  <c r="S1391" i="1"/>
  <c r="T1391" i="1" s="1"/>
  <c r="S1396" i="1"/>
  <c r="T1396" i="1" s="1"/>
  <c r="S319" i="1"/>
  <c r="T319" i="1" s="1"/>
  <c r="S1492" i="1"/>
  <c r="T1492" i="1" s="1"/>
  <c r="S1187" i="1"/>
  <c r="S1304" i="1"/>
  <c r="S1345" i="1"/>
  <c r="T1345" i="1" s="1"/>
  <c r="S1349" i="1"/>
  <c r="T1349" i="1" s="1"/>
  <c r="S1337" i="1"/>
  <c r="T1337" i="1" s="1"/>
  <c r="S1727" i="1"/>
  <c r="T1727" i="1" s="1"/>
  <c r="S1282" i="1"/>
  <c r="S1201" i="1"/>
  <c r="T1201" i="1" s="1"/>
  <c r="S1442" i="1"/>
  <c r="S737" i="1"/>
  <c r="S725" i="1"/>
  <c r="S776" i="1"/>
  <c r="T776" i="1" s="1"/>
  <c r="S858" i="1"/>
  <c r="S962" i="1"/>
  <c r="S971" i="1"/>
  <c r="S887" i="1"/>
  <c r="T887" i="1" s="1"/>
  <c r="S891" i="1"/>
  <c r="S817" i="1"/>
  <c r="S875" i="1"/>
  <c r="T875" i="1" s="1"/>
  <c r="S167" i="1"/>
  <c r="T234" i="1"/>
  <c r="S1066" i="1"/>
  <c r="S1058" i="1"/>
  <c r="S1050" i="1"/>
  <c r="S1062" i="1"/>
  <c r="S1054" i="1"/>
  <c r="S157" i="1"/>
  <c r="S152" i="1"/>
  <c r="S576" i="1"/>
  <c r="S596" i="1"/>
  <c r="S591" i="1"/>
  <c r="S586" i="1"/>
  <c r="S581" i="1"/>
  <c r="S163" i="1"/>
  <c r="D637" i="1"/>
  <c r="S618" i="1"/>
  <c r="S630" i="1"/>
  <c r="S622" i="1"/>
  <c r="S614" i="1"/>
  <c r="S610" i="1"/>
  <c r="S634" i="1"/>
  <c r="S626" i="1"/>
  <c r="S606" i="1"/>
  <c r="S602" i="1"/>
  <c r="S180" i="1"/>
  <c r="S176" i="1"/>
  <c r="S172" i="1"/>
  <c r="D1425" i="1"/>
  <c r="D1461" i="1"/>
  <c r="D766" i="1"/>
  <c r="S1116" i="1"/>
  <c r="S1112" i="1"/>
  <c r="S1108" i="1"/>
  <c r="S1104" i="1"/>
  <c r="S1225" i="1"/>
  <c r="S345" i="1"/>
  <c r="S780" i="1"/>
  <c r="S1371" i="1"/>
  <c r="S1287" i="1"/>
  <c r="S1248" i="1"/>
  <c r="S1452" i="1"/>
  <c r="S990" i="1"/>
  <c r="S349" i="1"/>
  <c r="S1121" i="1"/>
  <c r="S1145" i="1"/>
  <c r="S1252" i="1"/>
  <c r="S1154" i="1"/>
  <c r="S1386" i="1"/>
  <c r="S733" i="1"/>
  <c r="S1718" i="1"/>
  <c r="S324" i="1"/>
  <c r="S768" i="1"/>
  <c r="S1125" i="1"/>
  <c r="S1175" i="1"/>
  <c r="S274" i="1"/>
  <c r="S219" i="1"/>
  <c r="S1158" i="1"/>
  <c r="S762" i="1"/>
  <c r="S336" i="1"/>
  <c r="S1256" i="1"/>
  <c r="S1714" i="1"/>
  <c r="S1402" i="1"/>
  <c r="S1447" i="1"/>
  <c r="S1150" i="1"/>
  <c r="S1171" i="1"/>
  <c r="S1129" i="1"/>
  <c r="S825" i="1"/>
  <c r="S1484" i="1"/>
  <c r="S986" i="1"/>
  <c r="S1162" i="1"/>
  <c r="S1418" i="1"/>
  <c r="S253" i="1"/>
  <c r="S654" i="1"/>
  <c r="S639" i="1"/>
  <c r="S261" i="1"/>
  <c r="S310" i="1"/>
  <c r="S846" i="1"/>
  <c r="S1431" i="1"/>
  <c r="S1710" i="1"/>
  <c r="S801" i="1"/>
  <c r="S265" i="1"/>
  <c r="S1333" i="1"/>
  <c r="S1436" i="1"/>
  <c r="S854" i="1"/>
  <c r="S752" i="1"/>
  <c r="S1358" i="1"/>
  <c r="S1476" i="1"/>
  <c r="S328" i="1"/>
  <c r="S1265" i="1"/>
  <c r="S757" i="1"/>
  <c r="S1166" i="1"/>
  <c r="S862" i="1"/>
  <c r="S829" i="1"/>
  <c r="S1325" i="1"/>
  <c r="S838" i="1"/>
  <c r="S790" i="1"/>
  <c r="S298" i="1"/>
  <c r="S1422" i="1"/>
  <c r="S696" i="1"/>
  <c r="S1273" i="1"/>
  <c r="S1367" i="1"/>
  <c r="S1295" i="1"/>
  <c r="S1312" i="1"/>
  <c r="S649" i="1"/>
  <c r="S704" i="1"/>
  <c r="S809" i="1"/>
  <c r="S1463" i="1"/>
  <c r="S1299" i="1"/>
  <c r="S1376" i="1"/>
  <c r="S659" i="1"/>
  <c r="S644" i="1"/>
  <c r="S966" i="1"/>
  <c r="S1183" i="1"/>
  <c r="S1706" i="1"/>
  <c r="S1488" i="1"/>
  <c r="S842" i="1"/>
  <c r="S747" i="1"/>
  <c r="S257" i="1"/>
  <c r="S821" i="1"/>
  <c r="S805" i="1"/>
  <c r="S879" i="1"/>
  <c r="S1179" i="1"/>
  <c r="S249" i="1"/>
  <c r="S1735" i="1"/>
  <c r="S994" i="1"/>
  <c r="S729" i="1"/>
  <c r="S795" i="1"/>
  <c r="S302" i="1"/>
  <c r="S1480" i="1"/>
  <c r="S1457" i="1"/>
  <c r="S1329" i="1"/>
  <c r="S1308" i="1"/>
  <c r="S980" i="1"/>
  <c r="S1244" i="1"/>
  <c r="S1269" i="1"/>
  <c r="S1002" i="1"/>
  <c r="S278" i="1"/>
  <c r="S1192" i="1"/>
  <c r="S1471" i="1"/>
  <c r="S1406" i="1"/>
  <c r="S1137" i="1"/>
  <c r="S332" i="1"/>
  <c r="S1410" i="1"/>
  <c r="S354" i="1"/>
  <c r="S1234" i="1"/>
  <c r="S813" i="1"/>
  <c r="S1381" i="1"/>
  <c r="S785" i="1"/>
  <c r="S306" i="1"/>
  <c r="S1722" i="1"/>
  <c r="S293" i="1"/>
  <c r="S716" i="1"/>
  <c r="S1354" i="1"/>
  <c r="S708" i="1"/>
  <c r="S1207" i="1"/>
  <c r="S1362" i="1"/>
  <c r="S883" i="1"/>
  <c r="S1414" i="1"/>
  <c r="S1278" i="1"/>
  <c r="S700" i="1"/>
  <c r="S283" i="1"/>
  <c r="S1261" i="1"/>
  <c r="S1133" i="1"/>
  <c r="S270" i="1"/>
  <c r="S1731" i="1"/>
  <c r="S1316" i="1"/>
  <c r="S1141" i="1"/>
  <c r="S341" i="1"/>
  <c r="S712" i="1"/>
  <c r="S1341" i="1"/>
  <c r="S834" i="1"/>
  <c r="S1320" i="1"/>
  <c r="S1291" i="1"/>
  <c r="S975" i="1"/>
  <c r="S850" i="1"/>
  <c r="S742" i="1"/>
  <c r="D1005" i="1"/>
  <c r="D1323" i="1"/>
  <c r="D217" i="1"/>
  <c r="D247" i="1"/>
  <c r="D268" i="1"/>
  <c r="D313" i="1"/>
  <c r="D694" i="1"/>
  <c r="D719" i="1"/>
  <c r="D865" i="1"/>
  <c r="D783" i="1"/>
  <c r="D832" i="1"/>
  <c r="D984" i="1"/>
  <c r="D799" i="1"/>
  <c r="D1242" i="1"/>
  <c r="D1148" i="1"/>
  <c r="D1169" i="1"/>
  <c r="D1344" i="1"/>
  <c r="D1365" i="1"/>
  <c r="D1474" i="1"/>
  <c r="D1725" i="1"/>
  <c r="O172" i="1"/>
  <c r="O189" i="1"/>
  <c r="O278" i="1"/>
  <c r="O336" i="1"/>
  <c r="O354" i="1"/>
  <c r="O618" i="1"/>
  <c r="O683" i="1"/>
  <c r="O733" i="1"/>
  <c r="O838" i="1"/>
  <c r="O883" i="1"/>
  <c r="O1112" i="1"/>
  <c r="O1133" i="1"/>
  <c r="O1175" i="1"/>
  <c r="O1261" i="1"/>
  <c r="O1312" i="1"/>
  <c r="O1367" i="1"/>
  <c r="O1386" i="1"/>
  <c r="O1427" i="1"/>
  <c r="O1484" i="1"/>
  <c r="O1714" i="1"/>
  <c r="O238" i="1"/>
  <c r="O622" i="1"/>
  <c r="O654" i="1"/>
  <c r="O687" i="1"/>
  <c r="O752" i="1"/>
  <c r="O805" i="1"/>
  <c r="O842" i="1"/>
  <c r="O994" i="1"/>
  <c r="O1125" i="1"/>
  <c r="O1252" i="1"/>
  <c r="O1333" i="1"/>
  <c r="O1414" i="1"/>
  <c r="O1488" i="1"/>
  <c r="O261" i="1"/>
  <c r="O302" i="1"/>
  <c r="O879" i="1"/>
  <c r="O185" i="1"/>
  <c r="O229" i="1"/>
  <c r="O328" i="1"/>
  <c r="O626" i="1"/>
  <c r="O659" i="1"/>
  <c r="O809" i="1"/>
  <c r="O975" i="1"/>
  <c r="O1137" i="1"/>
  <c r="O1158" i="1"/>
  <c r="O1225" i="1"/>
  <c r="O1265" i="1"/>
  <c r="O1299" i="1"/>
  <c r="O1354" i="1"/>
  <c r="O1731" i="1"/>
  <c r="O274" i="1"/>
  <c r="O283" i="1"/>
  <c r="O293" i="1"/>
  <c r="O349" i="1"/>
  <c r="O630" i="1"/>
  <c r="O700" i="1"/>
  <c r="O813" i="1"/>
  <c r="O850" i="1"/>
  <c r="O1129" i="1"/>
  <c r="O1162" i="1"/>
  <c r="O1269" i="1"/>
  <c r="O1291" i="1"/>
  <c r="O1406" i="1"/>
  <c r="O1452" i="1"/>
  <c r="O1735" i="1"/>
  <c r="O180" i="1"/>
  <c r="O206" i="1"/>
  <c r="O606" i="1"/>
  <c r="O649" i="1"/>
  <c r="O704" i="1"/>
  <c r="O747" i="1"/>
  <c r="O821" i="1"/>
  <c r="O854" i="1"/>
  <c r="O990" i="1"/>
  <c r="O1183" i="1"/>
  <c r="O1248" i="1"/>
  <c r="O1295" i="1"/>
  <c r="O1329" i="1"/>
  <c r="O1410" i="1"/>
  <c r="O253" i="1"/>
  <c r="O610" i="1"/>
  <c r="O708" i="1"/>
  <c r="O825" i="1"/>
  <c r="O966" i="1"/>
  <c r="O1116" i="1"/>
  <c r="O1207" i="1"/>
  <c r="O1273" i="1"/>
  <c r="O1371" i="1"/>
  <c r="O1431" i="1"/>
  <c r="O1718" i="1"/>
  <c r="O210" i="1"/>
  <c r="O345" i="1"/>
  <c r="O176" i="1"/>
  <c r="O193" i="1"/>
  <c r="O614" i="1"/>
  <c r="O644" i="1"/>
  <c r="O679" i="1"/>
  <c r="O712" i="1"/>
  <c r="O846" i="1"/>
  <c r="O1104" i="1"/>
  <c r="O1154" i="1"/>
  <c r="O1179" i="1"/>
  <c r="O1256" i="1"/>
  <c r="O1287" i="1"/>
  <c r="O1316" i="1"/>
  <c r="O1447" i="1"/>
  <c r="O1710" i="1"/>
  <c r="O197" i="1"/>
  <c r="O257" i="1"/>
  <c r="O306" i="1"/>
  <c r="O332" i="1"/>
  <c r="O664" i="1"/>
  <c r="O729" i="1"/>
  <c r="O757" i="1"/>
  <c r="O790" i="1"/>
  <c r="O1108" i="1"/>
  <c r="O1141" i="1"/>
  <c r="O1278" i="1"/>
  <c r="O1308" i="1"/>
  <c r="O1358" i="1"/>
  <c r="O1418" i="1"/>
  <c r="O1480" i="1"/>
  <c r="O1381" i="1"/>
  <c r="O1171" i="1"/>
  <c r="O986" i="1"/>
  <c r="O834" i="1"/>
  <c r="O602" i="1"/>
  <c r="O270" i="1"/>
  <c r="O785" i="1"/>
  <c r="O639" i="1"/>
  <c r="O219" i="1"/>
  <c r="O202" i="1"/>
  <c r="O1706" i="1"/>
  <c r="O1463" i="1"/>
  <c r="O1376" i="1"/>
  <c r="O1150" i="1"/>
  <c r="O341" i="1"/>
  <c r="O1325" i="1"/>
  <c r="O1244" i="1"/>
  <c r="O742" i="1"/>
  <c r="O1476" i="1"/>
  <c r="O696" i="1"/>
  <c r="O324" i="1"/>
  <c r="O1192" i="1"/>
  <c r="O801" i="1"/>
  <c r="O1402" i="1"/>
  <c r="O1121" i="1"/>
  <c r="O298" i="1"/>
  <c r="O768" i="1"/>
  <c r="O249" i="1"/>
  <c r="O1436" i="1"/>
  <c r="O224" i="1"/>
  <c r="R1344" i="1" l="1"/>
  <c r="R1343" i="1" s="1"/>
  <c r="R1342" i="1" s="1"/>
  <c r="R1341" i="1" s="1"/>
  <c r="O1344" i="1"/>
  <c r="R799" i="1"/>
  <c r="R798" i="1" s="1"/>
  <c r="R797" i="1" s="1"/>
  <c r="R796" i="1" s="1"/>
  <c r="R795" i="1" s="1"/>
  <c r="O799" i="1"/>
  <c r="R865" i="1"/>
  <c r="R864" i="1" s="1"/>
  <c r="R863" i="1" s="1"/>
  <c r="R862" i="1" s="1"/>
  <c r="O865" i="1"/>
  <c r="R694" i="1"/>
  <c r="R693" i="1" s="1"/>
  <c r="R692" i="1" s="1"/>
  <c r="R691" i="1" s="1"/>
  <c r="O694" i="1"/>
  <c r="R268" i="1"/>
  <c r="R267" i="1" s="1"/>
  <c r="R266" i="1" s="1"/>
  <c r="R265" i="1" s="1"/>
  <c r="O268" i="1"/>
  <c r="R1005" i="1"/>
  <c r="R1004" i="1" s="1"/>
  <c r="R1003" i="1" s="1"/>
  <c r="R1002" i="1" s="1"/>
  <c r="O1005" i="1"/>
  <c r="R637" i="1"/>
  <c r="R636" i="1" s="1"/>
  <c r="R635" i="1" s="1"/>
  <c r="R634" i="1" s="1"/>
  <c r="O637" i="1"/>
  <c r="R1725" i="1"/>
  <c r="R1724" i="1" s="1"/>
  <c r="R1723" i="1" s="1"/>
  <c r="R1722" i="1" s="1"/>
  <c r="O1725" i="1"/>
  <c r="R1365" i="1"/>
  <c r="R1364" i="1" s="1"/>
  <c r="R1363" i="1" s="1"/>
  <c r="R1362" i="1" s="1"/>
  <c r="O1365" i="1"/>
  <c r="R1169" i="1"/>
  <c r="R1168" i="1" s="1"/>
  <c r="R1167" i="1" s="1"/>
  <c r="R1166" i="1" s="1"/>
  <c r="O1169" i="1"/>
  <c r="R1242" i="1"/>
  <c r="R1241" i="1" s="1"/>
  <c r="R1240" i="1" s="1"/>
  <c r="R1239" i="1" s="1"/>
  <c r="R1238" i="1" s="1"/>
  <c r="R1237" i="1" s="1"/>
  <c r="R1236" i="1" s="1"/>
  <c r="R1235" i="1" s="1"/>
  <c r="R1234" i="1" s="1"/>
  <c r="O1242" i="1"/>
  <c r="R984" i="1"/>
  <c r="R983" i="1" s="1"/>
  <c r="R982" i="1" s="1"/>
  <c r="R981" i="1" s="1"/>
  <c r="R980" i="1" s="1"/>
  <c r="O984" i="1"/>
  <c r="R783" i="1"/>
  <c r="R782" i="1" s="1"/>
  <c r="R781" i="1" s="1"/>
  <c r="R780" i="1" s="1"/>
  <c r="O783" i="1"/>
  <c r="R719" i="1"/>
  <c r="R718" i="1" s="1"/>
  <c r="R717" i="1" s="1"/>
  <c r="R716" i="1" s="1"/>
  <c r="O719" i="1"/>
  <c r="R313" i="1"/>
  <c r="R312" i="1" s="1"/>
  <c r="R311" i="1" s="1"/>
  <c r="R310" i="1" s="1"/>
  <c r="O313" i="1"/>
  <c r="R247" i="1"/>
  <c r="R246" i="1" s="1"/>
  <c r="R245" i="1" s="1"/>
  <c r="R244" i="1" s="1"/>
  <c r="R243" i="1" s="1"/>
  <c r="O247" i="1"/>
  <c r="R1323" i="1"/>
  <c r="R1322" i="1" s="1"/>
  <c r="R1321" i="1" s="1"/>
  <c r="R1320" i="1" s="1"/>
  <c r="O1323" i="1"/>
  <c r="R766" i="1"/>
  <c r="R765" i="1" s="1"/>
  <c r="R764" i="1" s="1"/>
  <c r="R763" i="1" s="1"/>
  <c r="R762" i="1" s="1"/>
  <c r="O766" i="1"/>
  <c r="R1425" i="1"/>
  <c r="R1424" i="1" s="1"/>
  <c r="R1423" i="1" s="1"/>
  <c r="R1422" i="1" s="1"/>
  <c r="O1425" i="1"/>
  <c r="R1474" i="1"/>
  <c r="R1473" i="1" s="1"/>
  <c r="R1472" i="1" s="1"/>
  <c r="R1471" i="1" s="1"/>
  <c r="O1474" i="1"/>
  <c r="R1148" i="1"/>
  <c r="R1147" i="1" s="1"/>
  <c r="R1146" i="1" s="1"/>
  <c r="R1145" i="1" s="1"/>
  <c r="O1148" i="1"/>
  <c r="R832" i="1"/>
  <c r="R831" i="1" s="1"/>
  <c r="R830" i="1" s="1"/>
  <c r="R829" i="1" s="1"/>
  <c r="O832" i="1"/>
  <c r="R217" i="1"/>
  <c r="R216" i="1" s="1"/>
  <c r="R215" i="1" s="1"/>
  <c r="R214" i="1" s="1"/>
  <c r="O217" i="1"/>
  <c r="R1461" i="1"/>
  <c r="R1460" i="1" s="1"/>
  <c r="R1459" i="1" s="1"/>
  <c r="R1458" i="1" s="1"/>
  <c r="R1457" i="1" s="1"/>
  <c r="O1461" i="1"/>
  <c r="O1341" i="1"/>
  <c r="O795" i="1"/>
  <c r="O862" i="1"/>
  <c r="O691" i="1"/>
  <c r="O265" i="1"/>
  <c r="O1002" i="1"/>
  <c r="O634" i="1"/>
  <c r="O1722" i="1"/>
  <c r="O1362" i="1"/>
  <c r="O1166" i="1"/>
  <c r="O1234" i="1"/>
  <c r="O980" i="1"/>
  <c r="O780" i="1"/>
  <c r="O716" i="1"/>
  <c r="O310" i="1"/>
  <c r="O243" i="1"/>
  <c r="O1320" i="1"/>
  <c r="O762" i="1"/>
  <c r="O1422" i="1"/>
  <c r="O1471" i="1"/>
  <c r="O1145" i="1"/>
  <c r="O829" i="1"/>
  <c r="O214" i="1"/>
  <c r="O1457" i="1"/>
  <c r="T1341" i="1" l="1"/>
  <c r="T1381" i="1"/>
  <c r="T649" i="1"/>
  <c r="T971" i="1"/>
  <c r="T142" i="1"/>
  <c r="T1150" i="1"/>
  <c r="T862" i="1"/>
  <c r="T293" i="1"/>
  <c r="T354" i="1"/>
  <c r="T219" i="1"/>
  <c r="T606" i="1"/>
  <c r="T1329" i="1"/>
  <c r="T328" i="1"/>
  <c r="T129" i="1"/>
  <c r="T1287" i="1"/>
  <c r="T975" i="1"/>
  <c r="T1358" i="1"/>
  <c r="T737" i="1"/>
  <c r="T1402" i="1"/>
  <c r="T1175" i="1"/>
  <c r="T1187" i="1"/>
  <c r="T883" i="1"/>
  <c r="T768" i="1"/>
  <c r="T1480" i="1"/>
  <c r="T1162" i="1"/>
  <c r="T659" i="1"/>
  <c r="T172" i="1"/>
  <c r="T854" i="1"/>
  <c r="T674" i="1"/>
  <c r="T809" i="1"/>
  <c r="T341" i="1"/>
  <c r="T700" i="1"/>
  <c r="T654" i="1"/>
  <c r="T630" i="1"/>
  <c r="T879" i="1"/>
  <c r="T708" i="1"/>
  <c r="T986" i="1"/>
  <c r="T1256" i="1"/>
  <c r="T850" i="1"/>
  <c r="T270" i="1"/>
  <c r="T829" i="1"/>
  <c r="T1362" i="1"/>
  <c r="T238" i="1"/>
  <c r="T842" i="1"/>
  <c r="T683" i="1"/>
  <c r="T1154" i="1"/>
  <c r="T302" i="1"/>
  <c r="T1471" i="1"/>
  <c r="T1452" i="1"/>
  <c r="T310" i="1"/>
  <c r="T1457" i="1"/>
  <c r="T626" i="1"/>
  <c r="T1166" i="1"/>
  <c r="T278" i="1"/>
  <c r="T669" i="1"/>
  <c r="T1312" i="1"/>
  <c r="T752" i="1"/>
  <c r="T1299" i="1"/>
  <c r="T1722" i="1"/>
  <c r="T966" i="1"/>
  <c r="T762" i="1"/>
  <c r="T1192" i="1"/>
  <c r="T813" i="1"/>
  <c r="T581" i="1"/>
  <c r="T962" i="1"/>
  <c r="T1179" i="1"/>
  <c r="T1371" i="1"/>
  <c r="T644" i="1"/>
  <c r="T664" i="1"/>
  <c r="T1273" i="1"/>
  <c r="T298" i="1"/>
  <c r="T197" i="1"/>
  <c r="T1054" i="1"/>
  <c r="T1062" i="1"/>
  <c r="T591" i="1"/>
  <c r="T1225" i="1"/>
  <c r="T202" i="1"/>
  <c r="T206" i="1"/>
  <c r="T1320" i="1"/>
  <c r="T858" i="1"/>
  <c r="T747" i="1"/>
  <c r="T729" i="1"/>
  <c r="T1422" i="1"/>
  <c r="T332" i="1"/>
  <c r="T1386" i="1"/>
  <c r="T602" i="1"/>
  <c r="T801" i="1"/>
  <c r="T1376" i="1"/>
  <c r="T1418" i="1"/>
  <c r="T1718" i="1"/>
  <c r="T757" i="1"/>
  <c r="T614" i="1"/>
  <c r="T576" i="1"/>
  <c r="T176" i="1"/>
  <c r="T1488" i="1"/>
  <c r="T283" i="1"/>
  <c r="T1066" i="1"/>
  <c r="T891" i="1"/>
  <c r="T274" i="1"/>
  <c r="T1261" i="1"/>
  <c r="T243" i="1"/>
  <c r="T780" i="1"/>
  <c r="T691" i="1"/>
  <c r="T1463" i="1"/>
  <c r="T1484" i="1"/>
  <c r="T157" i="1"/>
  <c r="T261" i="1"/>
  <c r="T1002" i="1"/>
  <c r="T805" i="1"/>
  <c r="T265" i="1"/>
  <c r="T1333" i="1"/>
  <c r="T742" i="1"/>
  <c r="T336" i="1"/>
  <c r="T224" i="1"/>
  <c r="T716" i="1"/>
  <c r="T1316" i="1"/>
  <c r="T1234" i="1"/>
  <c r="T1325" i="1"/>
  <c r="T1265" i="1"/>
  <c r="T1183" i="1"/>
  <c r="T994" i="1"/>
  <c r="T1710" i="1"/>
  <c r="T990" i="1"/>
  <c r="T1706" i="1"/>
  <c r="T138" i="1"/>
  <c r="T1282" i="1"/>
  <c r="T1104" i="1"/>
  <c r="T980" i="1"/>
  <c r="T1207" i="1"/>
  <c r="T1406" i="1"/>
  <c r="T1050" i="1"/>
  <c r="T785" i="1"/>
  <c r="T1252" i="1"/>
  <c r="T1731" i="1"/>
  <c r="T210" i="1"/>
  <c r="T817" i="1"/>
  <c r="T163" i="1"/>
  <c r="T1714" i="1"/>
  <c r="T257" i="1"/>
  <c r="T634" i="1"/>
  <c r="T1410" i="1"/>
  <c r="T324" i="1"/>
  <c r="T1171" i="1"/>
  <c r="T696" i="1"/>
  <c r="T704" i="1"/>
  <c r="T618" i="1"/>
  <c r="T306" i="1"/>
  <c r="T253" i="1"/>
  <c r="T821" i="1"/>
  <c r="T1244" i="1"/>
  <c r="T1121" i="1"/>
  <c r="T249" i="1"/>
  <c r="T345" i="1"/>
  <c r="T1476" i="1"/>
  <c r="T193" i="1"/>
  <c r="T152" i="1"/>
  <c r="T167" i="1"/>
  <c r="T610" i="1"/>
  <c r="T180" i="1"/>
  <c r="T1447" i="1"/>
  <c r="T790" i="1"/>
  <c r="T712" i="1"/>
  <c r="T679" i="1"/>
  <c r="T834" i="1"/>
  <c r="T1442" i="1"/>
  <c r="T1354" i="1"/>
  <c r="T214" i="1"/>
  <c r="T1112" i="1"/>
  <c r="T349" i="1"/>
  <c r="T1291" i="1"/>
  <c r="T687" i="1"/>
  <c r="T1133" i="1"/>
  <c r="T1308" i="1"/>
  <c r="T229" i="1"/>
  <c r="T639" i="1"/>
  <c r="T725" i="1"/>
  <c r="T1108" i="1"/>
  <c r="T147" i="1"/>
  <c r="T1304" i="1"/>
  <c r="T838" i="1"/>
  <c r="T1269" i="1"/>
  <c r="T1248" i="1"/>
  <c r="T1436" i="1"/>
  <c r="T189" i="1"/>
  <c r="T1137" i="1"/>
  <c r="T1125" i="1"/>
  <c r="T1141" i="1"/>
  <c r="T1058" i="1"/>
  <c r="T133" i="1"/>
  <c r="T1427" i="1"/>
  <c r="T1129" i="1"/>
  <c r="T1295" i="1"/>
  <c r="T846" i="1"/>
  <c r="T124" i="1"/>
  <c r="T1367" i="1"/>
  <c r="T795" i="1"/>
  <c r="T825" i="1"/>
  <c r="T185" i="1"/>
  <c r="T596" i="1"/>
  <c r="T733" i="1"/>
  <c r="T622" i="1"/>
  <c r="T586" i="1"/>
  <c r="T1278" i="1"/>
  <c r="T1116" i="1"/>
  <c r="T1145" i="1"/>
  <c r="T1158" i="1"/>
  <c r="T1735" i="1"/>
  <c r="T1414" i="1"/>
  <c r="T1431" i="1"/>
  <c r="T1" i="1" l="1"/>
</calcChain>
</file>

<file path=xl/sharedStrings.xml><?xml version="1.0" encoding="utf-8"?>
<sst xmlns="http://schemas.openxmlformats.org/spreadsheetml/2006/main" count="5350" uniqueCount="669">
  <si>
    <t>Ваш прайс:</t>
  </si>
  <si>
    <t>Первый</t>
  </si>
  <si>
    <t>Базовый</t>
  </si>
  <si>
    <t>Бронзовый</t>
  </si>
  <si>
    <t>Серебряный</t>
  </si>
  <si>
    <t>Золотой</t>
  </si>
  <si>
    <t>Платиновый</t>
  </si>
  <si>
    <t>Цена</t>
  </si>
  <si>
    <t>Итого</t>
  </si>
  <si>
    <t>цвет</t>
  </si>
  <si>
    <t>XS</t>
  </si>
  <si>
    <t>S</t>
  </si>
  <si>
    <t>M</t>
  </si>
  <si>
    <t>L</t>
  </si>
  <si>
    <t>XL</t>
  </si>
  <si>
    <t>2XL</t>
  </si>
  <si>
    <t>3XL</t>
  </si>
  <si>
    <t>S/M</t>
  </si>
  <si>
    <t>L/XL</t>
  </si>
  <si>
    <t>2/3XL</t>
  </si>
  <si>
    <t>4XL</t>
  </si>
  <si>
    <t>5XL</t>
  </si>
  <si>
    <t>4/5XL</t>
  </si>
  <si>
    <t>мультиколор</t>
  </si>
  <si>
    <t>голубой</t>
  </si>
  <si>
    <t>молочный</t>
  </si>
  <si>
    <t>чайная роза</t>
  </si>
  <si>
    <t>мультицвет</t>
  </si>
  <si>
    <t>черный</t>
  </si>
  <si>
    <t>капучино</t>
  </si>
  <si>
    <t>бордовый</t>
  </si>
  <si>
    <t>синий</t>
  </si>
  <si>
    <t>бежевый</t>
  </si>
  <si>
    <t>белый</t>
  </si>
  <si>
    <t>оливковый</t>
  </si>
  <si>
    <t>темно-синий</t>
  </si>
  <si>
    <t>бордо</t>
  </si>
  <si>
    <t>пудра</t>
  </si>
  <si>
    <t>шоколадный</t>
  </si>
  <si>
    <t>изумрудный</t>
  </si>
  <si>
    <t xml:space="preserve">  Искусственный шелк</t>
  </si>
  <si>
    <t>мятный</t>
  </si>
  <si>
    <t>красный</t>
  </si>
  <si>
    <t>терракот</t>
  </si>
  <si>
    <t xml:space="preserve">  Хлопок и вискоза</t>
  </si>
  <si>
    <t>меланж</t>
  </si>
  <si>
    <t>розовый</t>
  </si>
  <si>
    <t xml:space="preserve">  Пляжные коллекции</t>
  </si>
  <si>
    <t>васильковый</t>
  </si>
  <si>
    <t>шампань</t>
  </si>
  <si>
    <t>6XL</t>
  </si>
  <si>
    <t>Летуаль</t>
  </si>
  <si>
    <t xml:space="preserve">  Летуаль</t>
  </si>
  <si>
    <t>коралл</t>
  </si>
  <si>
    <t/>
  </si>
  <si>
    <t>ментол</t>
  </si>
  <si>
    <t xml:space="preserve">  Руби</t>
  </si>
  <si>
    <t>Руби</t>
  </si>
  <si>
    <t>Симона</t>
  </si>
  <si>
    <t xml:space="preserve">  Симона</t>
  </si>
  <si>
    <t xml:space="preserve">  Натуральный шелк</t>
  </si>
  <si>
    <t>Примавера</t>
  </si>
  <si>
    <t>ваниль</t>
  </si>
  <si>
    <t>Мария</t>
  </si>
  <si>
    <t>Нуар</t>
  </si>
  <si>
    <t>Ницца</t>
  </si>
  <si>
    <t xml:space="preserve">  Ницца</t>
  </si>
  <si>
    <t xml:space="preserve">  Мария</t>
  </si>
  <si>
    <t xml:space="preserve">  Нуар</t>
  </si>
  <si>
    <t>Кол.</t>
  </si>
  <si>
    <t>Валентино</t>
  </si>
  <si>
    <t>мохито</t>
  </si>
  <si>
    <t xml:space="preserve">  Валентино</t>
  </si>
  <si>
    <t>т.синий</t>
  </si>
  <si>
    <t>бирюза</t>
  </si>
  <si>
    <t>Катарина</t>
  </si>
  <si>
    <t xml:space="preserve">  Катарина</t>
  </si>
  <si>
    <t>черно-белый</t>
  </si>
  <si>
    <t>бургундия</t>
  </si>
  <si>
    <t>какао</t>
  </si>
  <si>
    <t xml:space="preserve">  Летиция</t>
  </si>
  <si>
    <t>Летиция</t>
  </si>
  <si>
    <t>Белла</t>
  </si>
  <si>
    <t xml:space="preserve">  Белла</t>
  </si>
  <si>
    <t xml:space="preserve">  Шанталь</t>
  </si>
  <si>
    <t>Шанталь</t>
  </si>
  <si>
    <t xml:space="preserve">  Примавера</t>
  </si>
  <si>
    <t>Кристель</t>
  </si>
  <si>
    <t>серый меланж</t>
  </si>
  <si>
    <t>жемч.-серый</t>
  </si>
  <si>
    <t xml:space="preserve">  Кристель</t>
  </si>
  <si>
    <t xml:space="preserve">  Синди</t>
  </si>
  <si>
    <t>Синди</t>
  </si>
  <si>
    <t>Мехико</t>
  </si>
  <si>
    <t>лазурный</t>
  </si>
  <si>
    <t xml:space="preserve">  Мехико</t>
  </si>
  <si>
    <t>Рианна</t>
  </si>
  <si>
    <t>песочный</t>
  </si>
  <si>
    <t xml:space="preserve">  Рианна</t>
  </si>
  <si>
    <t xml:space="preserve">  Хейли</t>
  </si>
  <si>
    <t>Хейли</t>
  </si>
  <si>
    <t>миндальный</t>
  </si>
  <si>
    <t>Мелоди</t>
  </si>
  <si>
    <t xml:space="preserve">  Мелоди</t>
  </si>
  <si>
    <t xml:space="preserve">  Кимберли</t>
  </si>
  <si>
    <t>Кимберли</t>
  </si>
  <si>
    <t>Лео</t>
  </si>
  <si>
    <t xml:space="preserve">  Лео</t>
  </si>
  <si>
    <t>Грейс</t>
  </si>
  <si>
    <t>грейс</t>
  </si>
  <si>
    <t>Инесса</t>
  </si>
  <si>
    <t xml:space="preserve">  Инесса</t>
  </si>
  <si>
    <t>Мартина</t>
  </si>
  <si>
    <t>мартина</t>
  </si>
  <si>
    <t>Магнолия</t>
  </si>
  <si>
    <t xml:space="preserve">  Магнолия</t>
  </si>
  <si>
    <t xml:space="preserve">  Джесси</t>
  </si>
  <si>
    <t>Джесси</t>
  </si>
  <si>
    <t>светло-серый</t>
  </si>
  <si>
    <t xml:space="preserve">  Мартина</t>
  </si>
  <si>
    <t>Владлена</t>
  </si>
  <si>
    <t>жемчужный</t>
  </si>
  <si>
    <t>Лучия</t>
  </si>
  <si>
    <t>Мануэлла</t>
  </si>
  <si>
    <t xml:space="preserve">  Мануэлла</t>
  </si>
  <si>
    <t>Теана</t>
  </si>
  <si>
    <t>ММ Смит</t>
  </si>
  <si>
    <t>красно-черный</t>
  </si>
  <si>
    <t>серо-голубой</t>
  </si>
  <si>
    <t>Стефания</t>
  </si>
  <si>
    <t>Фламенко</t>
  </si>
  <si>
    <t xml:space="preserve">  Теана</t>
  </si>
  <si>
    <t xml:space="preserve">  Фламенко</t>
  </si>
  <si>
    <t>баклажан</t>
  </si>
  <si>
    <t>Хамелеон</t>
  </si>
  <si>
    <t>хамелеон</t>
  </si>
  <si>
    <t>Даниэль</t>
  </si>
  <si>
    <t>кремовый</t>
  </si>
  <si>
    <t>Генуя</t>
  </si>
  <si>
    <t>Авелина</t>
  </si>
  <si>
    <t>Мэри</t>
  </si>
  <si>
    <t>Персея</t>
  </si>
  <si>
    <t>сливовый</t>
  </si>
  <si>
    <t>Круиз</t>
  </si>
  <si>
    <t>зеленый</t>
  </si>
  <si>
    <t>Гавана</t>
  </si>
  <si>
    <t>Лилия</t>
  </si>
  <si>
    <t>Сахара</t>
  </si>
  <si>
    <t>сахара</t>
  </si>
  <si>
    <t>Шарлин</t>
  </si>
  <si>
    <t>Кэтлин</t>
  </si>
  <si>
    <t>Кассия</t>
  </si>
  <si>
    <t>светло-синий</t>
  </si>
  <si>
    <t xml:space="preserve">  Шарлин</t>
  </si>
  <si>
    <t xml:space="preserve">  Сахара</t>
  </si>
  <si>
    <t xml:space="preserve">  Кассия</t>
  </si>
  <si>
    <t xml:space="preserve">  Кэтлин</t>
  </si>
  <si>
    <t xml:space="preserve">  Лилия</t>
  </si>
  <si>
    <t xml:space="preserve">  Гавана</t>
  </si>
  <si>
    <t xml:space="preserve">  Круиз</t>
  </si>
  <si>
    <t xml:space="preserve">  Авелина</t>
  </si>
  <si>
    <t xml:space="preserve">  ММ Смит</t>
  </si>
  <si>
    <t xml:space="preserve">  Лучия</t>
  </si>
  <si>
    <t xml:space="preserve">  Грейс</t>
  </si>
  <si>
    <t xml:space="preserve">  Владлена</t>
  </si>
  <si>
    <r>
      <t xml:space="preserve">
    Короткая сорочка </t>
    </r>
    <r>
      <rPr>
        <b/>
        <i/>
        <sz val="12"/>
        <color rgb="FF993366"/>
        <rFont val="Arial Cyr"/>
        <charset val="204"/>
      </rPr>
      <t>Mia-Amore</t>
    </r>
    <r>
      <rPr>
        <sz val="12"/>
        <color theme="1"/>
        <rFont val="Arial Cyr"/>
        <charset val="204"/>
      </rPr>
      <t xml:space="preserve"> на тонких бретелях без подреза под грудью, выполнена из принтованного смесового шелка с однотонной отделкой.</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</si>
  <si>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Короткий халат-кимоно </t>
    </r>
    <r>
      <rPr>
        <b/>
        <i/>
        <sz val="12"/>
        <color rgb="FF993366"/>
        <rFont val="Arial Cyr"/>
        <charset val="204"/>
      </rPr>
      <t>Mia-Amore</t>
    </r>
    <r>
      <rPr>
        <sz val="12"/>
        <color theme="1"/>
        <rFont val="Arial Cyr"/>
        <charset val="204"/>
      </rPr>
      <t xml:space="preserve"> с широким рукавом длиной 3/4. Халат выполнен из смесового шелка с однотонной отделкой. По бокам модели обработаны карманы.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</si>
  <si>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Короткая туника </t>
    </r>
    <r>
      <rPr>
        <b/>
        <i/>
        <sz val="12"/>
        <color rgb="FF993366"/>
        <rFont val="Arial Cyr"/>
        <charset val="204"/>
      </rPr>
      <t>Mia-Amore</t>
    </r>
    <r>
      <rPr>
        <sz val="12"/>
        <color theme="1"/>
        <rFont val="Arial Cyr"/>
        <charset val="204"/>
      </rPr>
      <t xml:space="preserve"> свободно силуэта с коротким рукавом, которая выполнена из принтованного смесового шелка с однотонной отделкой. По бокам модели расположены карманы, по низу обработаны разрезы. Линию талии можно подчеркнуть за счет пояса, который идет в комплекте.</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</si>
  <si>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Длинная сорочка </t>
    </r>
    <r>
      <rPr>
        <b/>
        <i/>
        <sz val="12"/>
        <color rgb="FF993366"/>
        <rFont val="Arial Cyr"/>
        <charset val="204"/>
      </rPr>
      <t>Mia-Amore</t>
    </r>
    <r>
      <rPr>
        <sz val="12"/>
        <color theme="1"/>
        <rFont val="Arial Cyr"/>
        <charset val="204"/>
      </rPr>
      <t xml:space="preserve"> на широких бретелях и застежкой на пуговицы по центру выреза, выполнена из принтованного смесового шелка с однотонной отделкой. По бокам модели обработаны разрезы для свободы движения.</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</si>
  <si>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Длинный халат-кимоно </t>
    </r>
    <r>
      <rPr>
        <b/>
        <i/>
        <sz val="12"/>
        <color rgb="FF993366"/>
        <rFont val="Arial Cyr"/>
        <charset val="204"/>
      </rPr>
      <t xml:space="preserve">Mia-Amore </t>
    </r>
    <r>
      <rPr>
        <sz val="12"/>
        <color theme="1"/>
        <rFont val="Arial Cyr"/>
        <charset val="204"/>
      </rPr>
      <t>с длинным рукавом. Халат выполнен из принтованного смесового шелка с однотонной отделкой. На полочках расположены накладные карманы.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</si>
  <si>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Короткая сорочка</t>
    </r>
    <r>
      <rPr>
        <b/>
        <i/>
        <sz val="12"/>
        <color rgb="FF993366"/>
        <rFont val="Arial"/>
        <family val="2"/>
        <charset val="204"/>
      </rPr>
      <t xml:space="preserve"> Mia-Amore</t>
    </r>
    <r>
      <rPr>
        <sz val="12"/>
        <color rgb="FF993366"/>
        <rFont val="Arial"/>
        <family val="2"/>
        <charset val="204"/>
      </rPr>
      <t xml:space="preserve"> </t>
    </r>
    <r>
      <rPr>
        <sz val="12"/>
        <color theme="1"/>
        <rFont val="Arial"/>
        <family val="2"/>
        <charset val="204"/>
      </rPr>
      <t>на тонких бретелях. Сорочка выполнена из принтованного смесового шелка с однотонной отделкой по вырезу. Декор-атласный бантик с подвеской по центру выреза.</t>
    </r>
    <r>
      <rPr>
        <sz val="12"/>
        <color indexed="8"/>
        <rFont val="Arial"/>
        <family val="2"/>
        <charset val="204"/>
      </rPr>
      <t xml:space="preserve">
    Состав:
</t>
    </r>
    <r>
      <rPr>
        <b/>
        <sz val="12"/>
        <color indexed="8"/>
        <rFont val="Arial"/>
        <family val="2"/>
        <charset val="204"/>
      </rPr>
      <t>58% натуральный шелк, 42% вискоза</t>
    </r>
  </si>
  <si>
    <r>
      <t xml:space="preserve">
   Короткий запашной халат-кимоно </t>
    </r>
    <r>
      <rPr>
        <b/>
        <i/>
        <sz val="12"/>
        <color rgb="FF993366"/>
        <rFont val="Arial"/>
        <family val="2"/>
        <charset val="204"/>
      </rPr>
      <t>Mia-Amore</t>
    </r>
    <r>
      <rPr>
        <sz val="12"/>
        <color theme="1"/>
        <rFont val="Arial"/>
        <family val="2"/>
        <charset val="204"/>
      </rPr>
      <t xml:space="preserve"> с широким рукавом длиной 3/4. Изделие выполнено из принтованного смесового шелка с однотонной отделкой по бортам и низу рукавов. По бокам обработаны карманы.</t>
    </r>
    <r>
      <rPr>
        <sz val="12"/>
        <color indexed="8"/>
        <rFont val="Arial"/>
        <family val="2"/>
        <charset val="204"/>
      </rPr>
      <t xml:space="preserve">
    Состав:
</t>
    </r>
    <r>
      <rPr>
        <b/>
        <sz val="12"/>
        <color indexed="8"/>
        <rFont val="Arial"/>
        <family val="2"/>
        <charset val="204"/>
      </rPr>
      <t>58% натуральный шелк, 42% вискоза</t>
    </r>
  </si>
  <si>
    <r>
      <t xml:space="preserve">
   Туника</t>
    </r>
    <r>
      <rPr>
        <b/>
        <i/>
        <sz val="12"/>
        <color rgb="FF993366"/>
        <rFont val="Arial"/>
        <family val="2"/>
        <charset val="204"/>
      </rPr>
      <t xml:space="preserve"> Mia-Amore</t>
    </r>
    <r>
      <rPr>
        <sz val="12"/>
        <color theme="1"/>
        <rFont val="Arial"/>
        <family val="2"/>
        <charset val="204"/>
      </rPr>
      <t xml:space="preserve"> свободного силуэта длиной чуть выше колен с коротким рукавом. Изделие выполнено из принтованного смесового шелка с однотонной отделкой. Ширину туники можно регулировать за счет пояса, который идет в комплекте, в боковых швах обработаны карманы.</t>
    </r>
    <r>
      <rPr>
        <sz val="12"/>
        <color indexed="8"/>
        <rFont val="Arial"/>
        <family val="2"/>
        <charset val="204"/>
      </rPr>
      <t xml:space="preserve">
    Состав:
</t>
    </r>
    <r>
      <rPr>
        <b/>
        <sz val="12"/>
        <color indexed="8"/>
        <rFont val="Arial"/>
        <family val="2"/>
        <charset val="204"/>
      </rPr>
      <t>58% натуральный шелк, 42% вискоза</t>
    </r>
  </si>
  <si>
    <r>
      <t xml:space="preserve">
   Комплект</t>
    </r>
    <r>
      <rPr>
        <b/>
        <i/>
        <sz val="12"/>
        <color rgb="FF993366"/>
        <rFont val="Arial"/>
        <family val="2"/>
        <charset val="204"/>
      </rPr>
      <t xml:space="preserve"> Mia-Amore</t>
    </r>
    <r>
      <rPr>
        <sz val="12"/>
        <color theme="1"/>
        <rFont val="Arial"/>
        <family val="2"/>
        <charset val="204"/>
      </rPr>
      <t xml:space="preserve"> состоит из топа с коротким рукавом и широких брюк. Брюки с широким эластичным поясом. Комплект выполнен из принтованного смесового шелка с однотонной отделкой. Ширину топа можно регулировать за счет пояса расположенного на уровне талии. В боковых швах брюк обработаны карманы.</t>
    </r>
    <r>
      <rPr>
        <sz val="12"/>
        <color indexed="8"/>
        <rFont val="Arial"/>
        <family val="2"/>
        <charset val="204"/>
      </rPr>
      <t xml:space="preserve">
    Состав:
</t>
    </r>
    <r>
      <rPr>
        <b/>
        <sz val="12"/>
        <color indexed="8"/>
        <rFont val="Arial"/>
        <family val="2"/>
        <charset val="204"/>
      </rPr>
      <t>58% натуральный шелк, 42% вискоза</t>
    </r>
  </si>
  <si>
    <r>
      <t xml:space="preserve">
    Комплект </t>
    </r>
    <r>
      <rPr>
        <b/>
        <i/>
        <sz val="12"/>
        <color rgb="FF993366"/>
        <rFont val="Arial Cyr"/>
        <charset val="204"/>
      </rPr>
      <t>Mia-Amore</t>
    </r>
    <r>
      <rPr>
        <sz val="12"/>
        <color theme="1"/>
        <rFont val="Arial Cyr"/>
        <charset val="204"/>
      </rPr>
      <t xml:space="preserve"> состоит из топа на тонких бретелях и шорт. Изделия комплекта выполнены из шелка с вискозой на жаккардовой основе с эффектом «хамелеон». Для отделки модели используется цветовая инверсия. На шортах обработаны карманы, по низу шорт расположены разрезы.</t>
    </r>
    <r>
      <rPr>
        <sz val="12"/>
        <color indexed="8"/>
        <rFont val="Arial Cyr"/>
        <charset val="204"/>
      </rPr>
      <t xml:space="preserve">
    Состав:
</t>
    </r>
    <r>
      <rPr>
        <b/>
        <sz val="12"/>
        <color indexed="8"/>
        <rFont val="Arial Cyr"/>
        <charset val="204"/>
      </rPr>
      <t>58% натуральный шелк, 42% вискоза</t>
    </r>
  </si>
  <si>
    <r>
      <t xml:space="preserve">
   Комплект с шортами</t>
    </r>
    <r>
      <rPr>
        <b/>
        <i/>
        <sz val="12"/>
        <color rgb="FF993366"/>
        <rFont val="Arial Cyr"/>
        <charset val="204"/>
      </rPr>
      <t xml:space="preserve"> Mia-Amore</t>
    </r>
    <r>
      <rPr>
        <sz val="12"/>
        <color theme="1"/>
        <rFont val="Arial Cyr"/>
        <charset val="204"/>
      </rPr>
      <t xml:space="preserve"> выполнен из смесового шелкового полотна. Низ топа декорирован фрагментом ажурного французского кружева Шантильи (Chantilly), кромка ткани вырезана по форме кружева. По центру лиф топа украшен бантиком с подвеской.
Дизайн коллекции - студия Angelo Bellini (Milano).
Кружево коллекции - фабрика Софи Аллет (Sophie Hallette).</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</si>
  <si>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Короткая сорочка </t>
    </r>
    <r>
      <rPr>
        <b/>
        <i/>
        <sz val="12"/>
        <color rgb="FF993366"/>
        <rFont val="Arial Cyr"/>
        <charset val="204"/>
      </rPr>
      <t xml:space="preserve">Mia-Amore </t>
    </r>
    <r>
      <rPr>
        <sz val="12"/>
        <color theme="1"/>
        <rFont val="Arial Cyr"/>
        <charset val="204"/>
      </rPr>
      <t>на тонких бретелях из смесового шелкового полотна. Низ сорочки декорирован фрагментом ажурного французского кружева Шантильи (Chantilly), кромка ткани вырезана по форме кружева.
Дизайн коллекции - студия Angelo Bellini (Milano).
Кружево коллекции - фабрика Софи Аллет (Sophie Hallette).</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</si>
  <si>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Комплект </t>
    </r>
    <r>
      <rPr>
        <b/>
        <i/>
        <sz val="12"/>
        <color rgb="FF993366"/>
        <rFont val="Arial Cyr"/>
        <charset val="204"/>
      </rPr>
      <t xml:space="preserve">Mia-Amore </t>
    </r>
    <r>
      <rPr>
        <sz val="12"/>
        <color theme="1"/>
        <rFont val="Arial Cyr"/>
        <charset val="204"/>
      </rPr>
      <t>состоит из жакета с длинными рукавами на пуговицах и длинных брюк. Комплект выполнен из смесового шелкового полотна. Низ рукавов жакета украшен фрагментами ажурного французского кружева Шантильи (Chantilly). Борт жакета декорирован атласным кантом.
Дизайн коллекции - студия Angelo Bellini (Milano).
Кружево коллекции - фабрика Софи Аллет (Sophie Hallette).</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</si>
  <si>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Короткая сорочка</t>
    </r>
    <r>
      <rPr>
        <b/>
        <i/>
        <sz val="12"/>
        <color rgb="FF993366"/>
        <rFont val="Arial Cyr"/>
        <charset val="204"/>
      </rPr>
      <t xml:space="preserve"> Mia-Amore</t>
    </r>
    <r>
      <rPr>
        <sz val="12"/>
        <color theme="1"/>
        <rFont val="Arial Cyr"/>
        <charset val="204"/>
      </rPr>
      <t xml:space="preserve"> на тонких бретелях без подреза под грудью, выполнена из принтованного смесового шелка с однотонной отделкой. По бокам модели обработаны разрезы. Декор - маленький атласный бантик с подвеской по центру выреза сорочки.</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</si>
  <si>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Комплект</t>
    </r>
    <r>
      <rPr>
        <b/>
        <i/>
        <sz val="12"/>
        <color rgb="FF993366"/>
        <rFont val="Arial Cyr"/>
        <charset val="204"/>
      </rPr>
      <t xml:space="preserve"> Mia-Amore </t>
    </r>
    <r>
      <rPr>
        <sz val="12"/>
        <color theme="1"/>
        <rFont val="Arial Cyr"/>
        <charset val="204"/>
      </rPr>
      <t>состоит из топа на тонких бретелях и шорт. Комплект выполнен из принтованного смесового шелка с однотонной отделкой по верху топа и низу шорт. По бокам шорт расположены карманы. По низу шорт обработаны пикантные разрезы.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</si>
  <si>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Короткий халат-кимоно </t>
    </r>
    <r>
      <rPr>
        <b/>
        <i/>
        <sz val="12"/>
        <color rgb="FF993366"/>
        <rFont val="Arial Cyr"/>
        <charset val="204"/>
      </rPr>
      <t>Mia-Amore</t>
    </r>
    <r>
      <rPr>
        <sz val="12"/>
        <color theme="1"/>
        <rFont val="Arial Cyr"/>
        <charset val="204"/>
      </rPr>
      <t xml:space="preserve"> с широким рукавом длиной 3/4. Халат выполнен из принтованного смесового шелка с однотонной отделкой по бортам и низу рукавов. По бокам модели обработаны карманы.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</si>
  <si>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Длинный халат-кимоно </t>
    </r>
    <r>
      <rPr>
        <b/>
        <i/>
        <sz val="12"/>
        <color rgb="FF993366"/>
        <rFont val="Arial Cyr"/>
        <charset val="204"/>
      </rPr>
      <t xml:space="preserve">Mia-Amore </t>
    </r>
    <r>
      <rPr>
        <sz val="12"/>
        <color theme="1"/>
        <rFont val="Arial Cyr"/>
        <charset val="204"/>
      </rPr>
      <t>с широким рукавом длиной 3/4 . Халат выполнен из принтованного смесового шелка с однотонной отделкой. По бокам модели обработаны карманы.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</si>
  <si>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Короткая сорочка </t>
    </r>
    <r>
      <rPr>
        <b/>
        <i/>
        <sz val="12"/>
        <color rgb="FF993366"/>
        <rFont val="Arial Cyr"/>
        <charset val="204"/>
      </rPr>
      <t>Mia-Amore</t>
    </r>
    <r>
      <rPr>
        <sz val="12"/>
        <color theme="1"/>
        <rFont val="Arial Cyr"/>
        <charset val="204"/>
      </rPr>
      <t xml:space="preserve"> на тонких бретелях выполнена из принтованного смесового шелка. Лиф сорочки декорирован кантиком и обтачкой в гамме основного принта. По центру лифа бантик с подвеской.</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</si>
  <si>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Запашной короткий халат </t>
    </r>
    <r>
      <rPr>
        <b/>
        <i/>
        <sz val="12"/>
        <color rgb="FF993366"/>
        <rFont val="Arial Cyr"/>
        <charset val="204"/>
      </rPr>
      <t>Mia-Amore</t>
    </r>
    <r>
      <rPr>
        <sz val="12"/>
        <color theme="1"/>
        <rFont val="Arial Cyr"/>
        <charset val="204"/>
      </rPr>
      <t xml:space="preserve"> с поясом выполнен из принтованного смесового шелка. Борт халата и низ рукавов декорированы кантиком и обтачкой в гамме основного принта.</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</si>
  <si>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Короткая туника </t>
    </r>
    <r>
      <rPr>
        <b/>
        <i/>
        <sz val="12"/>
        <color rgb="FF993366"/>
        <rFont val="Arial Cyr"/>
        <charset val="204"/>
      </rPr>
      <t>Mia-Amore</t>
    </r>
    <r>
      <rPr>
        <sz val="12"/>
        <color theme="1"/>
        <rFont val="Arial Cyr"/>
        <charset val="204"/>
      </rPr>
      <t xml:space="preserve"> с короткими рукавами выполнена из принтованного смесового шелка. Вырез горловины украшен обтачкой и кантиками в гамме основного принта, по центру лифа ряд декоративных пуговиц. В боковых швах туники карманы, ширина по талии регулируется поясом.</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</si>
  <si>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Жакет </t>
    </r>
    <r>
      <rPr>
        <b/>
        <i/>
        <sz val="12"/>
        <color rgb="FF993366"/>
        <rFont val="Arial Cyr"/>
        <charset val="204"/>
      </rPr>
      <t>Mia-Amore</t>
    </r>
    <r>
      <rPr>
        <sz val="12"/>
        <color theme="1"/>
        <rFont val="Arial Cyr"/>
        <charset val="204"/>
      </rPr>
      <t xml:space="preserve"> на пуговицах с брюками выполнены из принтованного смесового шелка. Край борта жакета, рукава, карманы, боковые швы брюк декорированы контрастным тонким кантом; воротник и обтачка кармашка выполнены из однотонной ткани.</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</si>
  <si>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Комплект </t>
    </r>
    <r>
      <rPr>
        <b/>
        <i/>
        <sz val="12"/>
        <color rgb="FF993366"/>
        <rFont val="Arial Cyr"/>
        <charset val="204"/>
      </rPr>
      <t>Mia-Amore</t>
    </r>
    <r>
      <rPr>
        <sz val="12"/>
        <color theme="1"/>
        <rFont val="Arial Cyr"/>
        <charset val="204"/>
      </rPr>
      <t xml:space="preserve"> состоит из топа и шорт,  выполнен из принтованной смесовой ткани ткани. Верх  топа украшен узким кружевом.  На шортах обработаны карманы и разрезы. Декор -2-хцветный атласный бантик по центру. </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</si>
  <si>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Рубашка</t>
    </r>
    <r>
      <rPr>
        <b/>
        <i/>
        <sz val="12"/>
        <color rgb="FF993366"/>
        <rFont val="Arial Cyr"/>
        <charset val="204"/>
      </rPr>
      <t xml:space="preserve"> Mia-Amore</t>
    </r>
    <r>
      <rPr>
        <sz val="12"/>
        <color theme="1"/>
        <rFont val="Arial Cyr"/>
        <charset val="204"/>
      </rPr>
      <t xml:space="preserve"> свободного покроя с рукавом длиной 3/4 из принтованной смесовой ткани. По бортам и низу рукавов проходит контрастный кант. По бокам расположены разрезы.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</si>
  <si>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Классическая короткая сорочка </t>
    </r>
    <r>
      <rPr>
        <b/>
        <i/>
        <sz val="12"/>
        <color rgb="FF993366"/>
        <rFont val="Arial Cyr"/>
        <charset val="204"/>
      </rPr>
      <t>Mia-Amore</t>
    </r>
    <r>
      <rPr>
        <sz val="12"/>
        <color theme="1"/>
        <rFont val="Arial Cyr"/>
        <charset val="204"/>
      </rPr>
      <t xml:space="preserve"> из смесового шелкового полотна молочного цвета с цветочным орнаментом. Тонкие бретели сорочки и отделка лифа декорированы кантом цвета графит, в тон принта. Сорочка украшена элегантным двухцветным бантиком и подвеской в виде белого кристалла.</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</si>
  <si>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Рубашка </t>
    </r>
    <r>
      <rPr>
        <b/>
        <i/>
        <sz val="12"/>
        <color rgb="FF993366"/>
        <rFont val="Arial Cyr"/>
        <charset val="204"/>
      </rPr>
      <t>Mia-Amore</t>
    </r>
    <r>
      <rPr>
        <sz val="12"/>
        <color theme="1"/>
        <rFont val="Arial Cyr"/>
        <charset val="204"/>
      </rPr>
      <t xml:space="preserve"> длиной чуть выше колен, с разрезами по боковым швам, с длинным рукавом, выполнена из смесового шелкового полотна. Низ рубашки и верхний край накладного кармана декорированы вырезанными вручную элементами кружева. Кромка ткани вырезана четко по форме кружева, огибая каждый завиток, что придает особый шик и утонченность модели.</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</si>
  <si>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Изящный комплект</t>
    </r>
    <r>
      <rPr>
        <b/>
        <i/>
        <sz val="12"/>
        <color rgb="FF993366"/>
        <rFont val="Arial"/>
        <family val="2"/>
        <charset val="204"/>
      </rPr>
      <t xml:space="preserve"> Mia-Amore </t>
    </r>
    <r>
      <rPr>
        <sz val="12"/>
        <color theme="1"/>
        <rFont val="Arial"/>
        <family val="2"/>
        <charset val="204"/>
      </rPr>
      <t>состоит из топа на тонких бретелях и шорт, выполнен из принтованного искусственного шелка с блеском. Кружевные вставки расположены по вырезу топа и низу шорт. Центр выреза топа украшен двухцветным атласным бантиком с подвеской.</t>
    </r>
    <r>
      <rPr>
        <sz val="12"/>
        <color indexed="8"/>
        <rFont val="Arial"/>
        <family val="2"/>
        <charset val="204"/>
      </rPr>
      <t xml:space="preserve">
    Состав:
</t>
    </r>
    <r>
      <rPr>
        <b/>
        <sz val="12"/>
        <color indexed="8"/>
        <rFont val="Arial"/>
        <family val="2"/>
        <charset val="204"/>
      </rPr>
      <t>100% полиэстер</t>
    </r>
  </si>
  <si>
    <r>
      <t xml:space="preserve">
    Элегантный брючный комплект</t>
    </r>
    <r>
      <rPr>
        <b/>
        <i/>
        <sz val="12"/>
        <color rgb="FF993366"/>
        <rFont val="Arial"/>
        <family val="2"/>
        <charset val="204"/>
      </rPr>
      <t xml:space="preserve"> Mia-Amore</t>
    </r>
    <r>
      <rPr>
        <sz val="12"/>
        <color theme="1"/>
        <rFont val="Arial"/>
        <family val="2"/>
        <charset val="204"/>
      </rPr>
      <t xml:space="preserve"> Жакет с коротким рукавом и брюки выполнены из принтованного искусственного шелка с блеском и дополнены контрастными кантами. По бокам брюк расположены карманы. Линию талии можно подчеркнуть за счет пояса.</t>
    </r>
    <r>
      <rPr>
        <sz val="12"/>
        <color indexed="8"/>
        <rFont val="Arial"/>
        <family val="2"/>
        <charset val="204"/>
      </rPr>
      <t xml:space="preserve">
    Состав:
</t>
    </r>
    <r>
      <rPr>
        <b/>
        <sz val="12"/>
        <color indexed="8"/>
        <rFont val="Arial"/>
        <family val="2"/>
        <charset val="204"/>
      </rPr>
      <t>100% полиэстер</t>
    </r>
  </si>
  <si>
    <r>
      <t xml:space="preserve">
    Туника </t>
    </r>
    <r>
      <rPr>
        <b/>
        <i/>
        <sz val="12"/>
        <color rgb="FF993366"/>
        <rFont val="Arial"/>
        <family val="2"/>
        <charset val="204"/>
      </rPr>
      <t>Mia-Amore</t>
    </r>
    <r>
      <rPr>
        <sz val="12"/>
        <color theme="1"/>
        <rFont val="Arial"/>
        <family val="2"/>
        <charset val="204"/>
      </rPr>
      <t xml:space="preserve"> с коротким рукавом, свободного силуэта и длиной чуть выше колен, выполнена из принтованного искусственного шелка с блеском и дополнена контрастными кантами. По бокам расположены карманы. По низу туники обработаны разрезы. Линию талии можно подчеркнуть за счет пояса.</t>
    </r>
    <r>
      <rPr>
        <sz val="12"/>
        <color indexed="8"/>
        <rFont val="Arial"/>
        <family val="2"/>
        <charset val="204"/>
      </rPr>
      <t xml:space="preserve">
    Состав:
</t>
    </r>
    <r>
      <rPr>
        <b/>
        <sz val="12"/>
        <color indexed="8"/>
        <rFont val="Arial"/>
        <family val="2"/>
        <charset val="204"/>
      </rPr>
      <t>100% полиэстер</t>
    </r>
  </si>
  <si>
    <r>
      <t xml:space="preserve">
    Короткая </t>
    </r>
    <r>
      <rPr>
        <b/>
        <i/>
        <sz val="12"/>
        <color rgb="FF993366"/>
        <rFont val="Arial"/>
        <family val="2"/>
        <charset val="204"/>
      </rPr>
      <t>Mia-Amore</t>
    </r>
    <r>
      <rPr>
        <sz val="12"/>
        <color theme="1"/>
        <rFont val="Arial"/>
        <family val="2"/>
        <charset val="204"/>
      </rPr>
      <t xml:space="preserve"> сорочка на тонких бретелях из принтованного синтетического шелка с жаккардовой основой. V-образный вырез горловины и линия подреза под грудью подчеркнуты узким черным кружевом. Ширина спинки может регулироваться за счет завязок.</t>
    </r>
    <r>
      <rPr>
        <sz val="12"/>
        <color indexed="8"/>
        <rFont val="Arial"/>
        <family val="2"/>
        <charset val="204"/>
      </rPr>
      <t xml:space="preserve">
    Состав:
</t>
    </r>
    <r>
      <rPr>
        <b/>
        <sz val="12"/>
        <color indexed="8"/>
        <rFont val="Arial"/>
        <family val="2"/>
        <charset val="204"/>
      </rPr>
      <t>100% полиэстер</t>
    </r>
  </si>
  <si>
    <r>
      <t xml:space="preserve">
    Короткая сорочка </t>
    </r>
    <r>
      <rPr>
        <b/>
        <i/>
        <sz val="12"/>
        <color rgb="FF993366"/>
        <rFont val="Arial"/>
        <family val="2"/>
        <charset val="204"/>
      </rPr>
      <t>Mia-Amore</t>
    </r>
    <r>
      <rPr>
        <sz val="12"/>
        <color theme="1"/>
        <rFont val="Arial"/>
        <family val="2"/>
        <charset val="204"/>
      </rPr>
      <t xml:space="preserve"> из принтованного синтетического шелка с жаккардовой основой на тонких бретелях. Вырез горловины полочки и бретели обработаны узким черным кружевом. На спинке расположена шнуровка.</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</si>
  <si>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состоит из топа и шорт. Топ на тонких бретелях выполнен из принтованного синтетического шелка с жаккардовой основой. Вырез горловины обработан узким черным кружевом. Шорты выполнены из черного атласа.</t>
    </r>
    <r>
      <rPr>
        <sz val="12"/>
        <color indexed="8"/>
        <rFont val="Arial"/>
        <family val="2"/>
        <charset val="204"/>
      </rPr>
      <t xml:space="preserve">
    Состав:
</t>
    </r>
    <r>
      <rPr>
        <b/>
        <sz val="12"/>
        <color indexed="8"/>
        <rFont val="Arial"/>
        <family val="2"/>
        <charset val="204"/>
      </rPr>
      <t>100% полиэстер</t>
    </r>
  </si>
  <si>
    <r>
      <t xml:space="preserve">
    Короткий классический халат-кимоно</t>
    </r>
    <r>
      <rPr>
        <b/>
        <i/>
        <sz val="12"/>
        <color rgb="FF993366"/>
        <rFont val="Arial"/>
        <family val="2"/>
        <charset val="204"/>
      </rPr>
      <t xml:space="preserve"> Mia-Amore </t>
    </r>
    <r>
      <rPr>
        <sz val="12"/>
        <color theme="1"/>
        <rFont val="Arial"/>
        <family val="2"/>
        <charset val="204"/>
      </rPr>
      <t>из принтованного синтетического шелка с жаккардовой основой. Халат с рукавом длиной до линии локтя. Борта и низ рукавов обработан узким черным кружевом. Пояс халата выполнен из черного атласа.</t>
    </r>
    <r>
      <rPr>
        <sz val="12"/>
        <color indexed="8"/>
        <rFont val="Arial"/>
        <family val="2"/>
        <charset val="204"/>
      </rPr>
      <t xml:space="preserve">
    Состав:
</t>
    </r>
    <r>
      <rPr>
        <b/>
        <sz val="12"/>
        <color indexed="8"/>
        <rFont val="Arial"/>
        <family val="2"/>
        <charset val="204"/>
      </rPr>
      <t>100% полиэстер</t>
    </r>
  </si>
  <si>
    <r>
      <t xml:space="preserve">
    Длинная сорочка</t>
    </r>
    <r>
      <rPr>
        <b/>
        <i/>
        <sz val="12"/>
        <color rgb="FF993366"/>
        <rFont val="Arial"/>
        <family val="2"/>
        <charset val="204"/>
      </rPr>
      <t xml:space="preserve"> Mia-Amore</t>
    </r>
    <r>
      <rPr>
        <sz val="12"/>
        <color theme="1"/>
        <rFont val="Arial"/>
        <family val="2"/>
        <charset val="204"/>
      </rPr>
      <t xml:space="preserve"> на широких бретелях из принтованного синтетического шелка с жаккардовой основой. Приталенный силуэт формируют рельефные швы. Вырез горловины полочки и спинки обработан узким черным кружевом.</t>
    </r>
    <r>
      <rPr>
        <sz val="12"/>
        <color indexed="8"/>
        <rFont val="Arial"/>
        <family val="2"/>
        <charset val="204"/>
      </rPr>
      <t xml:space="preserve">
    Состав:
</t>
    </r>
    <r>
      <rPr>
        <b/>
        <sz val="12"/>
        <color indexed="8"/>
        <rFont val="Arial"/>
        <family val="2"/>
        <charset val="204"/>
      </rPr>
      <t>100% полиэстер</t>
    </r>
  </si>
  <si>
    <r>
      <t xml:space="preserve">
    Длинный классический халат-кимоно </t>
    </r>
    <r>
      <rPr>
        <b/>
        <i/>
        <sz val="12"/>
        <color rgb="FF993366"/>
        <rFont val="Arial"/>
        <family val="2"/>
        <charset val="204"/>
      </rPr>
      <t>Mia-Amore</t>
    </r>
    <r>
      <rPr>
        <sz val="12"/>
        <color theme="1"/>
        <rFont val="Arial"/>
        <family val="2"/>
        <charset val="204"/>
      </rPr>
      <t xml:space="preserve"> из принтованного синтетического шелка с жаккардовой основой. Пояс халата, борта и низ рукавов выполнены из черного атласа.</t>
    </r>
    <r>
      <rPr>
        <sz val="12"/>
        <color indexed="8"/>
        <rFont val="Arial"/>
        <family val="2"/>
        <charset val="204"/>
      </rPr>
      <t xml:space="preserve">
    Состав:
</t>
    </r>
    <r>
      <rPr>
        <b/>
        <sz val="12"/>
        <color indexed="8"/>
        <rFont val="Arial"/>
        <family val="2"/>
        <charset val="204"/>
      </rPr>
      <t>100% полиэстер</t>
    </r>
  </si>
  <si>
    <r>
      <t xml:space="preserve">
    Короткая сорочка</t>
    </r>
    <r>
      <rPr>
        <b/>
        <i/>
        <sz val="12"/>
        <color rgb="FFFF0000"/>
        <rFont val="Arial"/>
        <family val="2"/>
        <charset val="204"/>
      </rPr>
      <t xml:space="preserve"> </t>
    </r>
    <r>
      <rPr>
        <b/>
        <i/>
        <sz val="12"/>
        <color rgb="FF993366"/>
        <rFont val="Arial"/>
        <family val="2"/>
        <charset val="204"/>
      </rPr>
      <t>Mia-Amore</t>
    </r>
    <r>
      <rPr>
        <sz val="12"/>
        <color rgb="FF993366"/>
        <rFont val="Arial"/>
        <family val="2"/>
        <charset val="204"/>
      </rPr>
      <t xml:space="preserve"> </t>
    </r>
    <r>
      <rPr>
        <sz val="12"/>
        <color theme="1"/>
        <rFont val="Arial"/>
        <family val="2"/>
        <charset val="204"/>
      </rPr>
      <t>на тонких бретелях без подреза под грудью, выполнена из искусственного шелка с блеском. Низ и верх сорочки украшены асимметричными вставками из кружева.</t>
    </r>
    <r>
      <rPr>
        <sz val="12"/>
        <color indexed="8"/>
        <rFont val="Arial"/>
        <family val="2"/>
        <charset val="204"/>
      </rPr>
      <t xml:space="preserve">
    Состав:
</t>
    </r>
    <r>
      <rPr>
        <b/>
        <sz val="12"/>
        <color indexed="8"/>
        <rFont val="Arial"/>
        <family val="2"/>
        <charset val="204"/>
      </rPr>
      <t>100% полиэстер</t>
    </r>
  </si>
  <si>
    <r>
      <t xml:space="preserve">
    Элегантный комплект </t>
    </r>
    <r>
      <rPr>
        <b/>
        <i/>
        <sz val="12"/>
        <color rgb="FF993366"/>
        <rFont val="Arial"/>
        <family val="2"/>
        <charset val="204"/>
      </rPr>
      <t>Mia-Amore</t>
    </r>
    <r>
      <rPr>
        <sz val="12"/>
        <color theme="1"/>
        <rFont val="Arial"/>
        <family val="2"/>
        <charset val="204"/>
      </rPr>
      <t xml:space="preserve"> состоящий из жакета с длинным рукавом и широких брюк. Комплект выполнен из искусственного шелка с блеском и кружевными вставками по низу жакета. Линию талии можно подчеркнуть за счет широкого пояса, который идет в комплекте.</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</si>
  <si>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состоит из топа с коротким рукавом и широких брюк. Перекрещивающиеся элементы украшают вырез топа. Низ брюк обработан широкими манжетами, на которых расположены разрезы. Комплект выполнен из искусственного шелка с блеском.</t>
    </r>
    <r>
      <rPr>
        <sz val="12"/>
        <color indexed="8"/>
        <rFont val="Arial"/>
        <family val="2"/>
        <charset val="204"/>
      </rPr>
      <t xml:space="preserve">
    Состав:
</t>
    </r>
    <r>
      <rPr>
        <b/>
        <sz val="12"/>
        <color indexed="8"/>
        <rFont val="Arial"/>
        <family val="2"/>
        <charset val="204"/>
      </rPr>
      <t>100% полиэстер</t>
    </r>
  </si>
  <si>
    <r>
      <t xml:space="preserve">
    Длинная элегантная сорочка</t>
    </r>
    <r>
      <rPr>
        <b/>
        <i/>
        <sz val="12"/>
        <color rgb="FF993366"/>
        <rFont val="Arial"/>
        <family val="2"/>
        <charset val="204"/>
      </rPr>
      <t xml:space="preserve"> Mia-Amore</t>
    </r>
    <r>
      <rPr>
        <sz val="12"/>
        <color theme="1"/>
        <rFont val="Arial"/>
        <family val="2"/>
        <charset val="204"/>
      </rPr>
      <t xml:space="preserve"> с асимметричным вырезом на тонких бретелях, без подреза под грудью и пикантным разрезом. Сорочка выполнена из искусственного шелка с блеском.</t>
    </r>
    <r>
      <rPr>
        <sz val="12"/>
        <color indexed="8"/>
        <rFont val="Arial"/>
        <family val="2"/>
        <charset val="204"/>
      </rPr>
      <t xml:space="preserve">
    Состав:
</t>
    </r>
    <r>
      <rPr>
        <b/>
        <sz val="12"/>
        <color indexed="8"/>
        <rFont val="Arial"/>
        <family val="2"/>
        <charset val="204"/>
      </rPr>
      <t>100% полиэстер</t>
    </r>
  </si>
  <si>
    <r>
      <t xml:space="preserve">
    Короткий халат </t>
    </r>
    <r>
      <rPr>
        <b/>
        <i/>
        <sz val="12"/>
        <color rgb="FF993366"/>
        <rFont val="Arial"/>
        <family val="2"/>
        <charset val="204"/>
      </rPr>
      <t>Mia-Amore</t>
    </r>
    <r>
      <rPr>
        <sz val="12"/>
        <color theme="1"/>
        <rFont val="Arial"/>
        <family val="2"/>
        <charset val="204"/>
      </rPr>
      <t xml:space="preserve"> выполнен из искусственного принтованного шелка. Борта халата, притачные широкие манжеты на рукавах 7/8 декорированы тонким кантом. Манжеты и воротник выполнены из однотонного атласа. В комплекте идет пояс. В боковых швах расположены карманы.</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</si>
  <si>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состоит из запашного жакета с короткими рукавами и брюк прямого силуэта, комплект выполнен из принтованного искусственного шелка. Оригинальные рукава жакета выполнены из однотонного искусственного шелка. Горловину жакета украшает воротник по типу шальки, выполненный также из однотонного искусственного шелка. Боковые швы брюк декорированы однотонными вставками. В комплекте идет пояс. В боковых швах брюк расположены карманы.</t>
    </r>
    <r>
      <rPr>
        <sz val="12"/>
        <color indexed="8"/>
        <rFont val="Arial"/>
        <family val="2"/>
        <charset val="204"/>
      </rPr>
      <t xml:space="preserve">
    Состав:
</t>
    </r>
    <r>
      <rPr>
        <b/>
        <sz val="12"/>
        <color indexed="8"/>
        <rFont val="Arial"/>
        <family val="2"/>
        <charset val="204"/>
      </rPr>
      <t>100% полиэстер</t>
    </r>
  </si>
  <si>
    <r>
      <t xml:space="preserve">
    Короткая сорочка</t>
    </r>
    <r>
      <rPr>
        <b/>
        <i/>
        <sz val="12"/>
        <color indexed="25"/>
        <rFont val="Arial"/>
        <family val="2"/>
        <charset val="204"/>
      </rPr>
      <t xml:space="preserve"> </t>
    </r>
    <r>
      <rPr>
        <b/>
        <i/>
        <sz val="12"/>
        <color rgb="FF993366"/>
        <rFont val="Arial"/>
        <family val="2"/>
        <charset val="204"/>
      </rPr>
      <t>Mia-Amore</t>
    </r>
    <r>
      <rPr>
        <sz val="12"/>
        <color indexed="8"/>
        <rFont val="Arial"/>
        <family val="2"/>
        <charset val="204"/>
      </rPr>
      <t xml:space="preserve"> на тонких бретелях выполнена из однотонного искусственного шёлка. Сорочка молочного цвета по лифу декорирована отделкой кофейного цвета.
    Состав:
</t>
    </r>
    <r>
      <rPr>
        <b/>
        <sz val="12"/>
        <color indexed="8"/>
        <rFont val="Arial"/>
        <family val="2"/>
        <charset val="204"/>
      </rPr>
      <t>97% полиэстер, 3% эластан</t>
    </r>
  </si>
  <si>
    <r>
      <t xml:space="preserve">
    Комплект </t>
    </r>
    <r>
      <rPr>
        <b/>
        <i/>
        <sz val="12"/>
        <color indexed="25"/>
        <rFont val="Arial"/>
        <family val="2"/>
        <charset val="204"/>
      </rPr>
      <t>Mia-Amore</t>
    </r>
    <r>
      <rPr>
        <sz val="12"/>
        <color indexed="8"/>
        <rFont val="Arial"/>
        <family val="2"/>
        <charset val="204"/>
      </rPr>
      <t xml:space="preserve"> выполнен из однотонного искусственного шёлка. Комплект состоит из топа свободного силуэта со спущенными плечами и брюк кофейного цвета. Спинка топа выполнена из шёлка кофейного цвета, спереди молочная отделка. По бокам брюк светлые широкие лампасы, в поясе декоративный бант.
    Состав:
</t>
    </r>
    <r>
      <rPr>
        <b/>
        <sz val="12"/>
        <color indexed="8"/>
        <rFont val="Arial"/>
        <family val="2"/>
        <charset val="204"/>
      </rPr>
      <t>97% полиэстер, 3% эластан</t>
    </r>
  </si>
  <si>
    <r>
      <t xml:space="preserve">
    Короткая сорочка </t>
    </r>
    <r>
      <rPr>
        <b/>
        <i/>
        <sz val="12"/>
        <color rgb="FF993366"/>
        <rFont val="Arial"/>
        <family val="2"/>
        <charset val="204"/>
      </rPr>
      <t>Mia-Amore</t>
    </r>
    <r>
      <rPr>
        <sz val="12"/>
        <color theme="1"/>
        <rFont val="Arial"/>
        <family val="2"/>
        <charset val="204"/>
      </rPr>
      <t xml:space="preserve"> на тонких бретелях с отрезными чашками из принтованного искусственного шелка. Лиф сорочки и бретели декорированы контрастным кантом. Сорочка украшена бантиком с подвеской.</t>
    </r>
    <r>
      <rPr>
        <sz val="12"/>
        <color indexed="8"/>
        <rFont val="Arial"/>
        <family val="2"/>
        <charset val="204"/>
      </rPr>
      <t xml:space="preserve">
    Состав:
</t>
    </r>
    <r>
      <rPr>
        <b/>
        <sz val="12"/>
        <color indexed="8"/>
        <rFont val="Arial"/>
        <family val="2"/>
        <charset val="204"/>
      </rPr>
      <t>полиэстер 100%</t>
    </r>
  </si>
  <si>
    <r>
      <t xml:space="preserve">
    Короткая рубашка </t>
    </r>
    <r>
      <rPr>
        <b/>
        <i/>
        <sz val="12"/>
        <color rgb="FF993366"/>
        <rFont val="Arial"/>
        <family val="2"/>
        <charset val="204"/>
      </rPr>
      <t>Mia-Amore</t>
    </r>
    <r>
      <rPr>
        <sz val="12"/>
        <color theme="1"/>
        <rFont val="Arial"/>
        <family val="2"/>
        <charset val="204"/>
      </rPr>
      <t xml:space="preserve"> с центральной застежкой на пуговицы, отложным воротником и с рукавом ¾, выполнена из искусственного принтованного шелка. На левой стороне полочки обработан накладной карман. Линию борта, манжет и верх накладного кармана украшают тонкие контрастные канты. В боковых швах карманы. К рубашке прилагается пояс.</t>
    </r>
    <r>
      <rPr>
        <sz val="12"/>
        <color indexed="8"/>
        <rFont val="Arial"/>
        <family val="2"/>
        <charset val="204"/>
      </rPr>
      <t xml:space="preserve">
    Состав:
</t>
    </r>
    <r>
      <rPr>
        <b/>
        <sz val="12"/>
        <color indexed="8"/>
        <rFont val="Arial"/>
        <family val="2"/>
        <charset val="204"/>
      </rPr>
      <t>полиэстер 100%</t>
    </r>
  </si>
  <si>
    <r>
      <t xml:space="preserve">
    Короткая сорочка </t>
    </r>
    <r>
      <rPr>
        <b/>
        <i/>
        <sz val="12"/>
        <color rgb="FF993366"/>
        <rFont val="Arial"/>
        <family val="2"/>
        <charset val="204"/>
      </rPr>
      <t>Mia-Amore</t>
    </r>
    <r>
      <rPr>
        <sz val="12"/>
        <color theme="1"/>
        <rFont val="Arial"/>
        <family val="2"/>
        <charset val="204"/>
      </rPr>
      <t xml:space="preserve"> на тонких бретелях выполнена из принтованного искусственного шелка. Лиф декорирован черной атласной обтачкой, на спинке соблазнительный V-образный соблазнительный вырез.
 </t>
    </r>
    <r>
      <rPr>
        <sz val="12"/>
        <color indexed="8"/>
        <rFont val="Arial"/>
        <family val="2"/>
        <charset val="204"/>
      </rPr>
      <t xml:space="preserve">   Состав:
</t>
    </r>
    <r>
      <rPr>
        <b/>
        <sz val="12"/>
        <color indexed="8"/>
        <rFont val="Arial"/>
        <family val="2"/>
        <charset val="204"/>
      </rPr>
      <t>100% полиэстер</t>
    </r>
  </si>
  <si>
    <r>
      <t xml:space="preserve">
    Короткий запашной халат</t>
    </r>
    <r>
      <rPr>
        <b/>
        <i/>
        <sz val="12"/>
        <color rgb="FF993366"/>
        <rFont val="Arial"/>
        <family val="2"/>
        <charset val="204"/>
      </rPr>
      <t xml:space="preserve"> Mia-Amore</t>
    </r>
    <r>
      <rPr>
        <sz val="12"/>
        <color theme="1"/>
        <rFont val="Arial"/>
        <family val="2"/>
        <charset val="204"/>
      </rPr>
      <t xml:space="preserve"> выполнен из принтованного искусственного шелка. Детали обтачки горловины, низ рукавов и пояс выполнены из черного атласа, что подчеркивает элегантную линию коллекции. В боковых швах карманы.
 </t>
    </r>
    <r>
      <rPr>
        <sz val="12"/>
        <color indexed="8"/>
        <rFont val="Arial"/>
        <family val="2"/>
        <charset val="204"/>
      </rPr>
      <t xml:space="preserve">   Состав:
</t>
    </r>
    <r>
      <rPr>
        <b/>
        <sz val="12"/>
        <color indexed="8"/>
        <rFont val="Arial"/>
        <family val="2"/>
        <charset val="204"/>
      </rPr>
      <t>100% полиэстер</t>
    </r>
  </si>
  <si>
    <r>
      <t xml:space="preserve">
    Комплект жакет с брюками</t>
    </r>
    <r>
      <rPr>
        <b/>
        <i/>
        <sz val="12"/>
        <color rgb="FF993366"/>
        <rFont val="Arial"/>
        <family val="2"/>
        <charset val="204"/>
      </rPr>
      <t xml:space="preserve"> Mia-Amore </t>
    </r>
    <r>
      <rPr>
        <sz val="12"/>
        <color theme="1"/>
        <rFont val="Arial"/>
        <family val="2"/>
        <charset val="204"/>
      </rPr>
      <t xml:space="preserve">выполнен из принтованного искусственного шелка и черного атласа. Боковые швы черных брюк выполнены с отделкой из принтованного атласа. Жакет с застежкой на пуговицы и рукавами длиной 7/8. По борту, рукавам и карманам декорирован белым кантом. По талии прилегание жакета регулируется поясом.
 </t>
    </r>
    <r>
      <rPr>
        <sz val="12"/>
        <color indexed="8"/>
        <rFont val="Arial"/>
        <family val="2"/>
        <charset val="204"/>
      </rPr>
      <t xml:space="preserve">   Состав:
</t>
    </r>
    <r>
      <rPr>
        <b/>
        <sz val="12"/>
        <color indexed="8"/>
        <rFont val="Arial"/>
        <family val="2"/>
        <charset val="204"/>
      </rPr>
      <t>100% полиэстер</t>
    </r>
  </si>
  <si>
    <r>
      <t xml:space="preserve">
    Рубашка </t>
    </r>
    <r>
      <rPr>
        <b/>
        <i/>
        <sz val="12"/>
        <color rgb="FF993366"/>
        <rFont val="Arial"/>
        <family val="2"/>
        <charset val="204"/>
      </rPr>
      <t>Mia-Amore</t>
    </r>
    <r>
      <rPr>
        <sz val="12"/>
        <color theme="1"/>
        <rFont val="Arial"/>
        <family val="2"/>
        <charset val="204"/>
      </rPr>
      <t xml:space="preserve"> длиной до колен с рукавами длиной ¾, с центральной застежкой на пуговицы выполнена из принтованного искусственного шелка. Борт, воротник, рукава и карман рубашки отделаны белым кантом. В комплект к рубашке идет пояс. В боковых швах карманы.
 </t>
    </r>
    <r>
      <rPr>
        <sz val="12"/>
        <color indexed="8"/>
        <rFont val="Arial"/>
        <family val="2"/>
        <charset val="204"/>
      </rPr>
      <t xml:space="preserve">   Состав:
</t>
    </r>
    <r>
      <rPr>
        <b/>
        <sz val="12"/>
        <color indexed="8"/>
        <rFont val="Arial"/>
        <family val="2"/>
        <charset val="204"/>
      </rPr>
      <t>100% полиэстер</t>
    </r>
  </si>
  <si>
    <r>
      <t xml:space="preserve">
    Длинная сорочка </t>
    </r>
    <r>
      <rPr>
        <b/>
        <i/>
        <sz val="12"/>
        <color rgb="FF993366"/>
        <rFont val="Arial"/>
        <family val="2"/>
        <charset val="204"/>
      </rPr>
      <t>Mia-Amore</t>
    </r>
    <r>
      <rPr>
        <sz val="12"/>
        <color theme="1"/>
        <rFont val="Arial"/>
        <family val="2"/>
        <charset val="204"/>
      </rPr>
      <t xml:space="preserve"> с разрезом сбоку на тонких бретелях выполнена из принтованного искусственного шелка. Лиф декорирован черной атласной обтачкой, на спинке соблазнительный v-образный соблазнительный вырез.
 </t>
    </r>
    <r>
      <rPr>
        <sz val="12"/>
        <color indexed="8"/>
        <rFont val="Arial"/>
        <family val="2"/>
        <charset val="204"/>
      </rPr>
      <t xml:space="preserve">   Состав:
</t>
    </r>
    <r>
      <rPr>
        <b/>
        <sz val="12"/>
        <color indexed="8"/>
        <rFont val="Arial"/>
        <family val="2"/>
        <charset val="204"/>
      </rPr>
      <t>100% полиэстер</t>
    </r>
  </si>
  <si>
    <r>
      <t xml:space="preserve">
    Длинный халат </t>
    </r>
    <r>
      <rPr>
        <b/>
        <i/>
        <sz val="12"/>
        <color rgb="FF993366"/>
        <rFont val="Arial"/>
        <family val="2"/>
        <charset val="204"/>
      </rPr>
      <t>Mia-Amore</t>
    </r>
    <r>
      <rPr>
        <sz val="12"/>
        <color theme="1"/>
        <rFont val="Arial"/>
        <family val="2"/>
        <charset val="204"/>
      </rPr>
      <t xml:space="preserve"> с центральной застежкой выполнен из принтованного искусственного шелка. Воротник, низ рукавов и пояс выполнены из черного атласа, что подчеркивает элегантную линию коллекции. В боковых швах карманы.
 </t>
    </r>
    <r>
      <rPr>
        <sz val="12"/>
        <color indexed="8"/>
        <rFont val="Arial"/>
        <family val="2"/>
        <charset val="204"/>
      </rPr>
      <t xml:space="preserve">   Состав:
</t>
    </r>
    <r>
      <rPr>
        <b/>
        <sz val="12"/>
        <color indexed="8"/>
        <rFont val="Arial"/>
        <family val="2"/>
        <charset val="204"/>
      </rPr>
      <t>100% полиэстер</t>
    </r>
  </si>
  <si>
    <r>
      <t xml:space="preserve">
    Оригинальная короткая сорочка </t>
    </r>
    <r>
      <rPr>
        <b/>
        <i/>
        <sz val="12"/>
        <color rgb="FF993366"/>
        <rFont val="Arial"/>
        <family val="2"/>
        <charset val="204"/>
      </rPr>
      <t>Mia-Amore</t>
    </r>
    <r>
      <rPr>
        <sz val="12"/>
        <color theme="1"/>
        <rFont val="Arial"/>
        <family val="2"/>
        <charset val="204"/>
      </rPr>
      <t xml:space="preserve"> на тонких бретелях выполнена из принтованного искусственного шёлка. По бокам сорочки контрастные вставки, которые удлиняют и подчеркивают силуэт.</t>
    </r>
    <r>
      <rPr>
        <sz val="12"/>
        <color indexed="8"/>
        <rFont val="Arial"/>
        <family val="2"/>
        <charset val="204"/>
      </rPr>
      <t xml:space="preserve">
    Состав:
</t>
    </r>
    <r>
      <rPr>
        <b/>
        <sz val="12"/>
        <color indexed="8"/>
        <rFont val="Arial"/>
        <family val="2"/>
        <charset val="204"/>
      </rPr>
      <t>полиэстер 100%</t>
    </r>
  </si>
  <si>
    <r>
      <t xml:space="preserve">
    Оригинальная короткая сорочка</t>
    </r>
    <r>
      <rPr>
        <b/>
        <i/>
        <sz val="12"/>
        <color rgb="FF993366"/>
        <rFont val="Arial"/>
        <family val="2"/>
        <charset val="204"/>
      </rPr>
      <t xml:space="preserve"> Mia-Amore</t>
    </r>
    <r>
      <rPr>
        <sz val="12"/>
        <color theme="1"/>
        <rFont val="Arial"/>
        <family val="2"/>
        <charset val="204"/>
      </rPr>
      <t xml:space="preserve"> на бретелях маечного типа выполнена из принтованного искусственного шёлка. По бокам сорочки контрастные вставки, которые подчеркивают силуэт. Сорочка имеет округлый низ и спинку типа «боксёрка».</t>
    </r>
    <r>
      <rPr>
        <sz val="12"/>
        <color indexed="8"/>
        <rFont val="Arial"/>
        <family val="2"/>
        <charset val="204"/>
      </rPr>
      <t xml:space="preserve">
    Состав:
</t>
    </r>
    <r>
      <rPr>
        <b/>
        <sz val="12"/>
        <color indexed="8"/>
        <rFont val="Arial"/>
        <family val="2"/>
        <charset val="204"/>
      </rPr>
      <t>полиэстер 100%</t>
    </r>
  </si>
  <si>
    <r>
      <t xml:space="preserve">
    Комплект </t>
    </r>
    <r>
      <rPr>
        <b/>
        <i/>
        <sz val="12"/>
        <color rgb="FF993366"/>
        <rFont val="Arial"/>
        <family val="2"/>
        <charset val="204"/>
      </rPr>
      <t>Mia-Amore</t>
    </r>
    <r>
      <rPr>
        <sz val="12"/>
        <color theme="1"/>
        <rFont val="Arial"/>
        <family val="2"/>
        <charset val="204"/>
      </rPr>
      <t xml:space="preserve"> состоит из топа на бретелях маечного типа и шорт,  выполнен из принтованного смесового шёлка. По бокам топа и шорт контрастные вставки, которые придают комплекту спортивный шик. В шортах есть карманы и декоративная завязка с золотыми наконечниками в поясе.</t>
    </r>
    <r>
      <rPr>
        <sz val="12"/>
        <color indexed="8"/>
        <rFont val="Arial"/>
        <family val="2"/>
        <charset val="204"/>
      </rPr>
      <t xml:space="preserve">
    Состав:
</t>
    </r>
    <r>
      <rPr>
        <b/>
        <sz val="12"/>
        <color indexed="8"/>
        <rFont val="Arial"/>
        <family val="2"/>
        <charset val="204"/>
      </rPr>
      <t>полиэстер 100%</t>
    </r>
  </si>
  <si>
    <r>
      <t xml:space="preserve">
    Короткий запашной халат </t>
    </r>
    <r>
      <rPr>
        <b/>
        <i/>
        <sz val="12"/>
        <color rgb="FF993366"/>
        <rFont val="Arial"/>
        <family val="2"/>
        <charset val="204"/>
      </rPr>
      <t>Mia-Amore</t>
    </r>
    <r>
      <rPr>
        <sz val="12"/>
        <color theme="1"/>
        <rFont val="Arial"/>
        <family val="2"/>
        <charset val="204"/>
      </rPr>
      <t xml:space="preserve"> со спущенными плечами выполнен из принтованного искусственного шёлка. Рукава по низу и планка отделаны контрастным атласом. В боковых швах есть карманы.</t>
    </r>
    <r>
      <rPr>
        <sz val="12"/>
        <color indexed="8"/>
        <rFont val="Arial"/>
        <family val="2"/>
        <charset val="204"/>
      </rPr>
      <t xml:space="preserve">
    Состав:
</t>
    </r>
    <r>
      <rPr>
        <b/>
        <sz val="12"/>
        <color indexed="8"/>
        <rFont val="Arial"/>
        <family val="2"/>
        <charset val="204"/>
      </rPr>
      <t>полиэстер 100%</t>
    </r>
  </si>
  <si>
    <r>
      <t xml:space="preserve">
    Укороченная туника </t>
    </r>
    <r>
      <rPr>
        <b/>
        <i/>
        <sz val="12"/>
        <color rgb="FF993366"/>
        <rFont val="Arial"/>
        <family val="2"/>
        <charset val="204"/>
      </rPr>
      <t xml:space="preserve">Mia-Amore </t>
    </r>
    <r>
      <rPr>
        <sz val="12"/>
        <color theme="1"/>
        <rFont val="Arial"/>
        <family val="2"/>
        <charset val="204"/>
      </rPr>
      <t>со спущенными плечами выполнена из принтованного искусственного шёлка. Воротник и низ туники отделаны декоративным контрастным кантом. По центру воротника декоративная застежка на молнию с пуллером в виде кисточки. Туника имеет округлый низ. В боковых швах есть карманы.</t>
    </r>
    <r>
      <rPr>
        <sz val="12"/>
        <color indexed="8"/>
        <rFont val="Arial"/>
        <family val="2"/>
        <charset val="204"/>
      </rPr>
      <t xml:space="preserve">
    Состав:
</t>
    </r>
    <r>
      <rPr>
        <b/>
        <sz val="12"/>
        <color indexed="8"/>
        <rFont val="Arial"/>
        <family val="2"/>
        <charset val="204"/>
      </rPr>
      <t>полиэстер 100%</t>
    </r>
  </si>
  <si>
    <r>
      <t xml:space="preserve">
    Оригинальный комплект </t>
    </r>
    <r>
      <rPr>
        <b/>
        <i/>
        <sz val="12"/>
        <color rgb="FF993366"/>
        <rFont val="Arial"/>
        <family val="2"/>
        <charset val="204"/>
      </rPr>
      <t>Mia-Amore</t>
    </r>
    <r>
      <rPr>
        <sz val="12"/>
        <color theme="1"/>
        <rFont val="Arial"/>
        <family val="2"/>
        <charset val="204"/>
      </rPr>
      <t xml:space="preserve"> состоит из блузы с удлинёнными плечами и брюк,  выполнен из искусственного шёлка. По бокам однотонных брюк вставки из принтованного шёлка. Спинка блузки также выполнена из однотонного атласа, спереди блузы принт и воротник декорирован молнией с кисточкой. В брюках есть карманы.</t>
    </r>
    <r>
      <rPr>
        <sz val="12"/>
        <color indexed="8"/>
        <rFont val="Arial"/>
        <family val="2"/>
        <charset val="204"/>
      </rPr>
      <t xml:space="preserve">
    Состав:
</t>
    </r>
    <r>
      <rPr>
        <b/>
        <sz val="12"/>
        <color indexed="8"/>
        <rFont val="Arial"/>
        <family val="2"/>
        <charset val="204"/>
      </rPr>
      <t>полиэстер 100%</t>
    </r>
  </si>
  <si>
    <r>
      <t xml:space="preserve">
    Длинная туника-рубашка </t>
    </r>
    <r>
      <rPr>
        <b/>
        <i/>
        <sz val="12"/>
        <color rgb="FF993366"/>
        <rFont val="Arial"/>
        <family val="2"/>
        <charset val="204"/>
      </rPr>
      <t>Mia-Amore</t>
    </r>
    <r>
      <rPr>
        <sz val="12"/>
        <color theme="1"/>
        <rFont val="Arial"/>
        <family val="2"/>
        <charset val="204"/>
      </rPr>
      <t xml:space="preserve"> выполнена из принтованного искусственного шёлка. Туника с центральной застежкой на пуговицы, планка, манжеты и воротник выполнены из контрастного шёлка. На полочке на груди декоративные контрастные клапаны. В боковых швах есть карманы. Рубашку дополняет пояс.</t>
    </r>
    <r>
      <rPr>
        <sz val="12"/>
        <color indexed="8"/>
        <rFont val="Arial"/>
        <family val="2"/>
        <charset val="204"/>
      </rPr>
      <t xml:space="preserve">
    Состав:
</t>
    </r>
    <r>
      <rPr>
        <b/>
        <sz val="12"/>
        <color indexed="8"/>
        <rFont val="Arial"/>
        <family val="2"/>
        <charset val="204"/>
      </rPr>
      <t>полиэстер 100%</t>
    </r>
  </si>
  <si>
    <r>
      <t xml:space="preserve">
    Короткая туника </t>
    </r>
    <r>
      <rPr>
        <b/>
        <i/>
        <sz val="12"/>
        <color rgb="FF993366"/>
        <rFont val="Arial"/>
        <family val="2"/>
        <charset val="204"/>
      </rPr>
      <t>Mia-Amore</t>
    </r>
    <r>
      <rPr>
        <sz val="12"/>
        <color theme="1"/>
        <rFont val="Arial"/>
        <family val="2"/>
        <charset val="204"/>
      </rPr>
      <t xml:space="preserve"> с цельнокроеными свободными рукавами выполнена из искусственного шелка рубинового цвета. Низ рукавов украшен кружевом. В боковых швах есть карманы. На талии силуэт можно формировать с помощью широкого пояса.
 </t>
    </r>
    <r>
      <rPr>
        <sz val="12"/>
        <color indexed="8"/>
        <rFont val="Arial"/>
        <family val="2"/>
        <charset val="204"/>
      </rPr>
      <t xml:space="preserve">   Состав:
</t>
    </r>
    <r>
      <rPr>
        <b/>
        <sz val="12"/>
        <color indexed="8"/>
        <rFont val="Arial"/>
        <family val="2"/>
        <charset val="204"/>
      </rPr>
      <t>100% полиэстер</t>
    </r>
  </si>
  <si>
    <r>
      <t xml:space="preserve">
   Комплект-тройка </t>
    </r>
    <r>
      <rPr>
        <b/>
        <i/>
        <sz val="12"/>
        <color rgb="FF993366"/>
        <rFont val="Arial"/>
        <family val="2"/>
        <charset val="204"/>
      </rPr>
      <t>Mia-Amore</t>
    </r>
    <r>
      <rPr>
        <sz val="12"/>
        <color theme="1"/>
        <rFont val="Arial"/>
        <family val="2"/>
        <charset val="204"/>
      </rPr>
      <t xml:space="preserve"> состоит из бра на тонких бретелях, трусиков-стрингов и укороченного кимоно. Комплект выполнен из искусственного шелка рубинового цвета. Чашки бра, трусики, а также рукава кимоно, низ и борт декорированы кружевом. Укороченное кимоно завязывается широким эффектным поясом.
 </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</si>
  <si>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состоит из жакета с коротким рукавом и шорт. Комплект выполнен из однотонного искусственного шелка с блеском. Кружевные вставки украшают низ рукавов и верх накладного кармана жакета. По бокам шорт расположены карманы.</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</si>
  <si>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состоит из жакета с рукавом ¾ и брюк. Комплект выполнен из однотонного искусственного шелка с блеском. Кружевные вставки украшают низ рукавов и низ жакета, а также концы пояса. По бокам брюк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полиэстер</t>
    </r>
  </si>
  <si>
    <r>
      <t xml:space="preserve">
    Короткий халат </t>
    </r>
    <r>
      <rPr>
        <b/>
        <i/>
        <sz val="12"/>
        <color rgb="FF993366"/>
        <rFont val="Arial"/>
        <family val="2"/>
        <charset val="204"/>
      </rPr>
      <t>Mia-Amore</t>
    </r>
    <r>
      <rPr>
        <sz val="12"/>
        <color theme="1"/>
        <rFont val="Arial"/>
        <family val="2"/>
        <charset val="204"/>
      </rPr>
      <t xml:space="preserve"> на пуговицах с рукавом длиной 3/4, выполнен из однотонного искусственного шелка с блеском. Кружевные вставки украшают низ рукавов, низ изделия и концы пояса. В боковых швах обработаны карманы.</t>
    </r>
    <r>
      <rPr>
        <sz val="12"/>
        <color indexed="8"/>
        <rFont val="Arial"/>
        <family val="2"/>
        <charset val="204"/>
      </rPr>
      <t xml:space="preserve">
    Состав:
</t>
    </r>
    <r>
      <rPr>
        <b/>
        <sz val="12"/>
        <color indexed="8"/>
        <rFont val="Arial"/>
        <family val="2"/>
        <charset val="204"/>
      </rPr>
      <t>100% полиэстер</t>
    </r>
  </si>
  <si>
    <r>
      <t xml:space="preserve">
    Короткий сарафан </t>
    </r>
    <r>
      <rPr>
        <b/>
        <i/>
        <sz val="12"/>
        <color rgb="FF993366"/>
        <rFont val="Arial"/>
        <family val="2"/>
        <charset val="204"/>
      </rPr>
      <t>Mia-Amore</t>
    </r>
    <r>
      <rPr>
        <sz val="12"/>
        <color theme="1"/>
        <rFont val="Arial"/>
        <family val="2"/>
        <charset val="204"/>
      </rPr>
      <t xml:space="preserve">  на тонких бретелях, с центральной застежкой на пуговицы и оборкой по низу. Изделие выполнено из двух видов хлопка: однотонного и принтованного, имитирующего вышивку. В качестве отделки используется тесьма с бахромой и контрастный кант в цвет принта. На полочках обработаны накладные карманы. Линию талии можно подчеркнуть за счет узкого пояса с пикантными кисточками на концах, который идет в комплекте.</t>
    </r>
    <r>
      <rPr>
        <sz val="12"/>
        <color indexed="8"/>
        <rFont val="Arial"/>
        <family val="2"/>
        <charset val="204"/>
      </rPr>
      <t xml:space="preserve">
    Состав:
</t>
    </r>
    <r>
      <rPr>
        <b/>
        <sz val="12"/>
        <color indexed="8"/>
        <rFont val="Arial"/>
        <family val="2"/>
        <charset val="204"/>
      </rPr>
      <t>100% хлопок</t>
    </r>
  </si>
  <si>
    <r>
      <t xml:space="preserve">
    Длинная распашная туника</t>
    </r>
    <r>
      <rPr>
        <b/>
        <i/>
        <sz val="12"/>
        <color rgb="FF993366"/>
        <rFont val="Arial"/>
        <family val="2"/>
        <charset val="204"/>
      </rPr>
      <t xml:space="preserve"> Mia-Amore</t>
    </r>
    <r>
      <rPr>
        <sz val="12"/>
        <color theme="1"/>
        <rFont val="Arial"/>
        <family val="2"/>
        <charset val="204"/>
      </rPr>
      <t xml:space="preserve"> с рукавами длиной ¾ выполнена из вискозы с ярким принтом. Туника завязывается с помощью кулиски с завязкой.</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</si>
  <si>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рубашки с воротником-стойкой и удлиненных шорт, выполнен из вискозы с ярким принтом. Шорты с широким эластичным поясом. По бокам шорт расположены карманы.</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</si>
  <si>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theme="1"/>
        <rFont val="Arial"/>
        <family val="2"/>
        <charset val="204"/>
      </rPr>
      <t xml:space="preserve"> состоит из рубашки с коротким рукавом и шорт, выполнен из вискозы с ярким принтом. По бокам шорт обработаны карманы.</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</si>
  <si>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theme="1"/>
        <rFont val="Arial"/>
        <family val="2"/>
        <charset val="204"/>
      </rPr>
      <t xml:space="preserve"> состоит из топа свободного силуэта с коротким рукавом и широких брюк, выполнен из вискозы с ярким принтом. V-образный вырез горловины топа подчеркнут декоративной обтачкой. Брюки с широким эластичным поясом и кулисой. По бокам брюк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вискоза</t>
    </r>
  </si>
  <si>
    <r>
      <t xml:space="preserve">
    Удлинённая рубашка </t>
    </r>
    <r>
      <rPr>
        <b/>
        <i/>
        <sz val="12"/>
        <color rgb="FF993366"/>
        <rFont val="Arial"/>
        <family val="2"/>
        <charset val="204"/>
      </rPr>
      <t xml:space="preserve">Mia-Amore </t>
    </r>
    <r>
      <rPr>
        <sz val="12"/>
        <color theme="1"/>
        <rFont val="Arial"/>
        <family val="2"/>
        <charset val="204"/>
      </rPr>
      <t>выполнена из вискозы с ярким принтом. Удлиненная рубашка на пуговицах с короткими цельнокроенными рукавами, рубашечным воротником и разрезами по бокам, по талии регулируется съемным поясом. Низ рукавов рубашки оформлен узкой манжетой. В боковых швах есть карманы.</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</si>
  <si>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Mia-Mella</t>
    </r>
    <r>
      <rPr>
        <sz val="12"/>
        <color theme="1"/>
        <rFont val="Arial"/>
        <family val="2"/>
        <charset val="204"/>
      </rPr>
      <t xml:space="preserve"> состоит из топа и шорт, выполнен из принтованного трикотажного полотна. Линия декольте украшена двойным рядом кружев. По бокам шорт расположены карманы. Декор - маленький атласный бантик с жемчужиной.</t>
    </r>
    <r>
      <rPr>
        <sz val="12"/>
        <color indexed="8"/>
        <rFont val="Arial"/>
        <family val="2"/>
        <charset val="204"/>
      </rPr>
      <t xml:space="preserve">
    Состав:
</t>
    </r>
    <r>
      <rPr>
        <b/>
        <sz val="12"/>
        <color indexed="8"/>
        <rFont val="Arial"/>
        <family val="2"/>
        <charset val="204"/>
      </rPr>
      <t xml:space="preserve">50% вискоза, 45% бамбук, 5% эластан
    </t>
    </r>
  </si>
  <si>
    <r>
      <t xml:space="preserve">
    Короткий халат </t>
    </r>
    <r>
      <rPr>
        <b/>
        <i/>
        <sz val="12"/>
        <color rgb="FF993366"/>
        <rFont val="Arial"/>
        <family val="2"/>
        <charset val="204"/>
      </rPr>
      <t>Mia-Mella</t>
    </r>
    <r>
      <rPr>
        <sz val="12"/>
        <color theme="1"/>
        <rFont val="Arial"/>
        <family val="2"/>
        <charset val="204"/>
      </rPr>
      <t xml:space="preserve"> с рукавом ¾, выполнен из принтованного трикотажного полотна. Низ рукавов обработан двойным рядом кружев. Вдоль бортов проходит контрастный кант. По бокам расположены карманы.</t>
    </r>
    <r>
      <rPr>
        <sz val="12"/>
        <color indexed="8"/>
        <rFont val="Arial"/>
        <family val="2"/>
        <charset val="204"/>
      </rPr>
      <t xml:space="preserve">
    Состав:
</t>
    </r>
    <r>
      <rPr>
        <b/>
        <sz val="12"/>
        <color indexed="8"/>
        <rFont val="Arial"/>
        <family val="2"/>
        <charset val="204"/>
      </rPr>
      <t xml:space="preserve">50% вискоза, 45% бамбук, 5% эластан
    </t>
    </r>
  </si>
  <si>
    <r>
      <t xml:space="preserve">
    Короткая классическая сорочка </t>
    </r>
    <r>
      <rPr>
        <b/>
        <i/>
        <sz val="12"/>
        <color rgb="FF993366"/>
        <rFont val="Arial"/>
        <family val="2"/>
        <charset val="204"/>
      </rPr>
      <t>Mia-Mella</t>
    </r>
    <r>
      <rPr>
        <sz val="12"/>
        <color theme="1"/>
        <rFont val="Arial"/>
        <family val="2"/>
        <charset val="204"/>
      </rPr>
      <t xml:space="preserve"> на тонких бретелях с подрезом под грудью, выполнена из принтованного трикотажного полотна. По горловине проходит контрастный кант. Декор - маленький атласный бантик с жемчужиной.</t>
    </r>
    <r>
      <rPr>
        <sz val="12"/>
        <color indexed="8"/>
        <rFont val="Arial"/>
        <family val="2"/>
        <charset val="204"/>
      </rPr>
      <t xml:space="preserve">
    Состав:
</t>
    </r>
    <r>
      <rPr>
        <b/>
        <sz val="12"/>
        <color indexed="8"/>
        <rFont val="Arial"/>
        <family val="2"/>
        <charset val="204"/>
      </rPr>
      <t xml:space="preserve">50% вискоза, 45% бамбук, 5% эластан
    </t>
    </r>
  </si>
  <si>
    <r>
      <t xml:space="preserve">
    Комплект </t>
    </r>
    <r>
      <rPr>
        <b/>
        <i/>
        <sz val="12"/>
        <color rgb="FF993366"/>
        <rFont val="Arial"/>
        <family val="2"/>
        <charset val="204"/>
      </rPr>
      <t>Mia-Mella</t>
    </r>
    <r>
      <rPr>
        <sz val="12"/>
        <color theme="1"/>
        <rFont val="Arial"/>
        <family val="2"/>
        <charset val="204"/>
      </rPr>
      <t xml:space="preserve"> состоит из топа с коротким рукавом и брюк. Топ выполнен из принтованного трикотажного полотна, а брюки из однотонного. Низ рукавов топа декорирован двойным рядом кружев. Маленький атласный бантик с жемчужиной украшает вырез декольте.</t>
    </r>
    <r>
      <rPr>
        <sz val="12"/>
        <color indexed="8"/>
        <rFont val="Arial"/>
        <family val="2"/>
        <charset val="204"/>
      </rPr>
      <t xml:space="preserve">
    Состав:
</t>
    </r>
    <r>
      <rPr>
        <b/>
        <sz val="12"/>
        <color indexed="8"/>
        <rFont val="Arial"/>
        <family val="2"/>
        <charset val="204"/>
      </rPr>
      <t xml:space="preserve">50% вискоза, 45% бамбук, 5% эластан
    </t>
    </r>
  </si>
  <si>
    <r>
      <t xml:space="preserve">
    Короткая сорочка </t>
    </r>
    <r>
      <rPr>
        <b/>
        <i/>
        <sz val="12"/>
        <color rgb="FF993366"/>
        <rFont val="Arial"/>
        <family val="2"/>
        <charset val="204"/>
      </rPr>
      <t>Mia-Amore</t>
    </r>
    <r>
      <rPr>
        <sz val="12"/>
        <color theme="1"/>
        <rFont val="Arial"/>
        <family val="2"/>
        <charset val="204"/>
      </rPr>
      <t xml:space="preserve">на тонких бретелях, без подреза под грудью, выполнена из комбинации двух цветовых сочетаний тканой вискозы.
</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</si>
  <si>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theme="1"/>
        <rFont val="Arial"/>
        <family val="2"/>
        <charset val="204"/>
      </rPr>
      <t xml:space="preserve">состоит из топа на тонких бретелях и шорт, выполнен из комбинации двух цветовых сочетаний тканой вискозы. По бокам шорт расположены карманы.
</t>
    </r>
    <r>
      <rPr>
        <sz val="12"/>
        <color indexed="8"/>
        <rFont val="Arial"/>
        <family val="2"/>
        <charset val="204"/>
      </rPr>
      <t xml:space="preserve">    Состав:
</t>
    </r>
    <r>
      <rPr>
        <b/>
        <sz val="12"/>
        <color indexed="8"/>
        <rFont val="Arial"/>
        <family val="2"/>
        <charset val="204"/>
      </rPr>
      <t>100% вискоза</t>
    </r>
  </si>
  <si>
    <r>
      <t xml:space="preserve">
    Короткий запашной халат </t>
    </r>
    <r>
      <rPr>
        <b/>
        <i/>
        <sz val="12"/>
        <color rgb="FF993366"/>
        <rFont val="Arial"/>
        <family val="2"/>
        <charset val="204"/>
      </rPr>
      <t>Mia-Amore</t>
    </r>
    <r>
      <rPr>
        <sz val="12"/>
        <color theme="1"/>
        <rFont val="Arial"/>
        <family val="2"/>
        <charset val="204"/>
      </rPr>
      <t xml:space="preserve">с широким рукавом длиной ¾, выполнен из комбинации двух цветовых сочетаний тканой вискозы. По бокам расположены карманы.
</t>
    </r>
    <r>
      <rPr>
        <sz val="12"/>
        <color indexed="8"/>
        <rFont val="Arial"/>
        <family val="2"/>
        <charset val="204"/>
      </rPr>
      <t xml:space="preserve">    Состав:
</t>
    </r>
    <r>
      <rPr>
        <b/>
        <sz val="12"/>
        <color indexed="8"/>
        <rFont val="Arial"/>
        <family val="2"/>
        <charset val="204"/>
      </rPr>
      <t>100% вискоза</t>
    </r>
  </si>
  <si>
    <r>
      <t xml:space="preserve">
    Короткая туника </t>
    </r>
    <r>
      <rPr>
        <b/>
        <i/>
        <sz val="12"/>
        <color rgb="FF993366"/>
        <rFont val="Arial"/>
        <family val="2"/>
        <charset val="204"/>
      </rPr>
      <t>Mia-Amore</t>
    </r>
    <r>
      <rPr>
        <sz val="12"/>
        <color theme="1"/>
        <rFont val="Arial"/>
        <family val="2"/>
        <charset val="204"/>
      </rPr>
      <t xml:space="preserve">свободного силуэта с рукавам длиной ¾, выполнена из комбинации двух цветовых сочетаний тканой вискозы. В боковых швах расположены карманы. По низу изделия обработаны разрезы для большей свободы движения. Линию талии можно подчеркнуть за счет пояса, который идет в комплекте.
</t>
    </r>
    <r>
      <rPr>
        <sz val="12"/>
        <color indexed="8"/>
        <rFont val="Arial"/>
        <family val="2"/>
        <charset val="204"/>
      </rPr>
      <t xml:space="preserve">    Состав:
</t>
    </r>
    <r>
      <rPr>
        <b/>
        <sz val="12"/>
        <color indexed="8"/>
        <rFont val="Arial"/>
        <family val="2"/>
        <charset val="204"/>
      </rPr>
      <t>100% вискоза</t>
    </r>
  </si>
  <si>
    <r>
      <t xml:space="preserve">
  Сорочка </t>
    </r>
    <r>
      <rPr>
        <b/>
        <i/>
        <sz val="12"/>
        <color rgb="FF993366"/>
        <rFont val="Arial"/>
        <family val="2"/>
        <charset val="204"/>
      </rPr>
      <t xml:space="preserve">Mia-Amore </t>
    </r>
    <r>
      <rPr>
        <sz val="12"/>
        <color theme="1"/>
        <rFont val="Arial"/>
        <family val="2"/>
        <charset val="204"/>
      </rPr>
      <t>длиной выше колен выполнена из трикотажного принтованного полотна. Удлинённое плечико сорочки и свободный крой подойдут любому типу фигуры. По низу рукава оформлены кружевом. По центру бантик с подвеской.</t>
    </r>
    <r>
      <rPr>
        <sz val="12"/>
        <color indexed="8"/>
        <rFont val="Arial"/>
        <family val="2"/>
        <charset val="204"/>
      </rPr>
      <t xml:space="preserve">
    Состав:
</t>
    </r>
    <r>
      <rPr>
        <b/>
        <sz val="12"/>
        <color indexed="8"/>
        <rFont val="Arial"/>
        <family val="2"/>
        <charset val="204"/>
      </rPr>
      <t>95% вискоза, 5% эластан</t>
    </r>
  </si>
  <si>
    <r>
      <t xml:space="preserve">
    Короткий запашной халат </t>
    </r>
    <r>
      <rPr>
        <b/>
        <i/>
        <sz val="12"/>
        <color rgb="FF993366"/>
        <rFont val="Arial"/>
        <family val="2"/>
        <charset val="204"/>
      </rPr>
      <t>Mia-Amore</t>
    </r>
    <r>
      <rPr>
        <sz val="12"/>
        <color theme="1"/>
        <rFont val="Arial"/>
        <family val="2"/>
        <charset val="204"/>
      </rPr>
      <t xml:space="preserve"> выполнен из трикотажного принтованного полотна. Рукава по низу украшены кружевом тон. В боковых швах кармашки.</t>
    </r>
    <r>
      <rPr>
        <sz val="12"/>
        <color indexed="8"/>
        <rFont val="Arial"/>
        <family val="2"/>
        <charset val="204"/>
      </rPr>
      <t xml:space="preserve">
    Состав:
</t>
    </r>
    <r>
      <rPr>
        <b/>
        <sz val="12"/>
        <color indexed="8"/>
        <rFont val="Arial"/>
        <family val="2"/>
        <charset val="204"/>
      </rPr>
      <t>95% вискоза, 5% эластан</t>
    </r>
  </si>
  <si>
    <r>
      <t xml:space="preserve">
    Длинный запашной халат </t>
    </r>
    <r>
      <rPr>
        <b/>
        <i/>
        <sz val="12"/>
        <color rgb="FF993366"/>
        <rFont val="Arial"/>
        <family val="2"/>
        <charset val="204"/>
      </rPr>
      <t>Mia-Amore</t>
    </r>
    <r>
      <rPr>
        <sz val="12"/>
        <color theme="1"/>
        <rFont val="Arial"/>
        <family val="2"/>
        <charset val="204"/>
      </rPr>
      <t xml:space="preserve"> выполнен из трикотажного принтованного полотна. В боковых швах кармашки.</t>
    </r>
    <r>
      <rPr>
        <sz val="12"/>
        <color indexed="8"/>
        <rFont val="Arial"/>
        <family val="2"/>
        <charset val="204"/>
      </rPr>
      <t xml:space="preserve">
    Состав:
</t>
    </r>
    <r>
      <rPr>
        <b/>
        <sz val="12"/>
        <color indexed="8"/>
        <rFont val="Arial"/>
        <family val="2"/>
        <charset val="204"/>
      </rPr>
      <t>95% вискоза, 5% эластан</t>
    </r>
  </si>
  <si>
    <r>
      <t xml:space="preserve">
    Короткая сорочка </t>
    </r>
    <r>
      <rPr>
        <b/>
        <i/>
        <sz val="12"/>
        <color rgb="FF993366"/>
        <rFont val="Arial"/>
        <family val="2"/>
        <charset val="204"/>
      </rPr>
      <t>Mia-Amore</t>
    </r>
    <r>
      <rPr>
        <sz val="12"/>
        <color theme="1"/>
        <rFont val="Arial"/>
        <family val="2"/>
        <charset val="204"/>
      </rPr>
      <t xml:space="preserve"> на тонких бретелях. Изделие выполнено из тканой принтованной вискозы - ткани компаньона коллекции.</t>
    </r>
    <r>
      <rPr>
        <sz val="12"/>
        <color indexed="8"/>
        <rFont val="Arial"/>
        <family val="2"/>
        <charset val="204"/>
      </rPr>
      <t xml:space="preserve">
    Состав:
</t>
    </r>
    <r>
      <rPr>
        <b/>
        <sz val="12"/>
        <color indexed="8"/>
        <rFont val="Arial"/>
        <family val="2"/>
        <charset val="204"/>
      </rPr>
      <t>60% вискоза, 35% натуральный шёлк, 5% полиэстер</t>
    </r>
  </si>
  <si>
    <r>
      <t xml:space="preserve">
    Короткий запашной халат</t>
    </r>
    <r>
      <rPr>
        <b/>
        <i/>
        <sz val="12"/>
        <color rgb="FF993366"/>
        <rFont val="Arial"/>
        <family val="2"/>
        <charset val="204"/>
      </rPr>
      <t xml:space="preserve"> Mia-Amore</t>
    </r>
    <r>
      <rPr>
        <sz val="12"/>
        <color theme="1"/>
        <rFont val="Arial"/>
        <family val="2"/>
        <charset val="204"/>
      </rPr>
      <t xml:space="preserve"> с длинным широким рукавом. Изделие выполнено из тканой принтованной вискозы с отделкой из ткани компаньона. В боковых швах халата обработаны карманы.</t>
    </r>
    <r>
      <rPr>
        <sz val="12"/>
        <color indexed="8"/>
        <rFont val="Arial"/>
        <family val="2"/>
        <charset val="204"/>
      </rPr>
      <t xml:space="preserve">
    Состав:
</t>
    </r>
    <r>
      <rPr>
        <b/>
        <sz val="12"/>
        <color indexed="8"/>
        <rFont val="Arial"/>
        <family val="2"/>
        <charset val="204"/>
      </rPr>
      <t>60% вискоза, 35% натуральный шёлк, 5% полиэстер</t>
    </r>
  </si>
  <si>
    <r>
      <t xml:space="preserve">
    Короткая сорочка </t>
    </r>
    <r>
      <rPr>
        <b/>
        <i/>
        <sz val="12"/>
        <color rgb="FF993366"/>
        <rFont val="Arial"/>
        <family val="2"/>
        <charset val="204"/>
      </rPr>
      <t>Mia-Amore</t>
    </r>
    <r>
      <rPr>
        <sz val="12"/>
        <color theme="1"/>
        <rFont val="Arial"/>
        <family val="2"/>
        <charset val="204"/>
      </rPr>
      <t xml:space="preserve"> из натурального хлопкового полотна с рисунком в виде серо-розовой клетки. Декоративный элемент сорочки - широкие комфортные бретели из гладкой серой тесьмы, закрепленной в виде банта.</t>
    </r>
    <r>
      <rPr>
        <sz val="12"/>
        <color indexed="8"/>
        <rFont val="Arial"/>
        <family val="2"/>
        <charset val="204"/>
      </rPr>
      <t xml:space="preserve">
    Состав:
</t>
    </r>
    <r>
      <rPr>
        <b/>
        <sz val="12"/>
        <color indexed="8"/>
        <rFont val="Arial"/>
        <family val="2"/>
        <charset val="204"/>
      </rPr>
      <t>100% хлопок</t>
    </r>
  </si>
  <si>
    <r>
      <t xml:space="preserve">
    Короткая сорочка </t>
    </r>
    <r>
      <rPr>
        <b/>
        <i/>
        <sz val="12"/>
        <color rgb="FF993366"/>
        <rFont val="Arial"/>
        <family val="2"/>
        <charset val="204"/>
      </rPr>
      <t>Mia-Amore</t>
    </r>
    <r>
      <rPr>
        <sz val="12"/>
        <color rgb="FF993366"/>
        <rFont val="Arial"/>
        <family val="2"/>
        <charset val="204"/>
      </rPr>
      <t xml:space="preserve"> </t>
    </r>
    <r>
      <rPr>
        <sz val="12"/>
        <color theme="1"/>
        <rFont val="Arial"/>
        <family val="2"/>
        <charset val="204"/>
      </rPr>
      <t>на тонких бретелях без подреза под грудью, выполнена из принтованного в виде купона трикотажного полотна. По центру выреза сорочки маленький контрастный бантик с кисточками.</t>
    </r>
    <r>
      <rPr>
        <sz val="12"/>
        <color indexed="8"/>
        <rFont val="Arial"/>
        <family val="2"/>
        <charset val="204"/>
      </rPr>
      <t xml:space="preserve">
    Состав:
</t>
    </r>
    <r>
      <rPr>
        <b/>
        <sz val="12"/>
        <color indexed="8"/>
        <rFont val="Arial"/>
        <family val="2"/>
        <charset val="204"/>
      </rPr>
      <t>95% вискоза, 5% эластан</t>
    </r>
  </si>
  <si>
    <r>
      <t xml:space="preserve">
    Комплект </t>
    </r>
    <r>
      <rPr>
        <b/>
        <i/>
        <sz val="12"/>
        <color rgb="FF993366"/>
        <rFont val="Arial"/>
        <family val="2"/>
        <charset val="204"/>
      </rPr>
      <t>Mia-Amore</t>
    </r>
    <r>
      <rPr>
        <sz val="12"/>
        <color theme="1"/>
        <rFont val="Arial"/>
        <family val="2"/>
        <charset val="204"/>
      </rPr>
      <t xml:space="preserve"> состоит из топа на тонких бретелях и шорт, выполнен из принтованного в виде купона трикотажного полотна. По центру выреза топа маленький контрастный бантик с кисточками.</t>
    </r>
    <r>
      <rPr>
        <sz val="12"/>
        <color indexed="8"/>
        <rFont val="Arial"/>
        <family val="2"/>
        <charset val="204"/>
      </rPr>
      <t xml:space="preserve">
    Состав:
</t>
    </r>
    <r>
      <rPr>
        <b/>
        <sz val="12"/>
        <color indexed="8"/>
        <rFont val="Arial"/>
        <family val="2"/>
        <charset val="204"/>
      </rPr>
      <t>95% вискоза, 5% эластан</t>
    </r>
  </si>
  <si>
    <r>
      <t xml:space="preserve">
   Короткий запашной халат </t>
    </r>
    <r>
      <rPr>
        <b/>
        <i/>
        <sz val="12"/>
        <color rgb="FF993366"/>
        <rFont val="Arial"/>
        <family val="2"/>
        <charset val="204"/>
      </rPr>
      <t xml:space="preserve">Mia-Amore </t>
    </r>
    <r>
      <rPr>
        <sz val="12"/>
        <color theme="1"/>
        <rFont val="Arial"/>
        <family val="2"/>
        <charset val="204"/>
      </rPr>
      <t>с рукавом длиной ¾. Халат выполнен из принтованного в виде купона трикотажного полотна. По бокам расположены карманы. По линии борта изделия проходит тонкий контрастный кант.</t>
    </r>
    <r>
      <rPr>
        <sz val="12"/>
        <color indexed="8"/>
        <rFont val="Arial"/>
        <family val="2"/>
        <charset val="204"/>
      </rPr>
      <t xml:space="preserve">
    Состав:
</t>
    </r>
    <r>
      <rPr>
        <b/>
        <sz val="12"/>
        <color indexed="8"/>
        <rFont val="Arial"/>
        <family val="2"/>
        <charset val="204"/>
      </rPr>
      <t>95% вискоза, 5% эластан</t>
    </r>
  </si>
  <si>
    <r>
      <t xml:space="preserve">
  Туника</t>
    </r>
    <r>
      <rPr>
        <b/>
        <i/>
        <sz val="12"/>
        <color rgb="FF993366"/>
        <rFont val="Arial"/>
        <family val="2"/>
        <charset val="204"/>
      </rPr>
      <t xml:space="preserve"> Mia-Amore</t>
    </r>
    <r>
      <rPr>
        <sz val="12"/>
        <color theme="1"/>
        <rFont val="Arial"/>
        <family val="2"/>
        <charset val="204"/>
      </rPr>
      <t xml:space="preserve"> свободного силуэта с коротким рукавом и V-образным вырезом горловины. Изделие выполнено из принтованного в виде купона трикотажного полотна. По бокам туники расположены карманы.</t>
    </r>
    <r>
      <rPr>
        <sz val="12"/>
        <color indexed="8"/>
        <rFont val="Arial"/>
        <family val="2"/>
        <charset val="204"/>
      </rPr>
      <t xml:space="preserve">
    Состав:
</t>
    </r>
    <r>
      <rPr>
        <b/>
        <sz val="12"/>
        <color indexed="8"/>
        <rFont val="Arial"/>
        <family val="2"/>
        <charset val="204"/>
      </rPr>
      <t>95% вискоза, 5% эластан</t>
    </r>
  </si>
  <si>
    <r>
      <t xml:space="preserve">
   Длинная сорочка </t>
    </r>
    <r>
      <rPr>
        <b/>
        <i/>
        <sz val="12"/>
        <color rgb="FF993366"/>
        <rFont val="Arial"/>
        <family val="2"/>
        <charset val="204"/>
      </rPr>
      <t>Mia-Amore</t>
    </r>
    <r>
      <rPr>
        <sz val="12"/>
        <color theme="1"/>
        <rFont val="Arial"/>
        <family val="2"/>
        <charset val="204"/>
      </rPr>
      <t xml:space="preserve"> свободного силуэта с коротким рукавом. Изделие выполнено из принтованного в виде купона трикотажного полотна. По центру выреза сорочки маленький контрастный бантик с кисточками.полотна.</t>
    </r>
    <r>
      <rPr>
        <sz val="12"/>
        <color indexed="8"/>
        <rFont val="Arial"/>
        <family val="2"/>
        <charset val="204"/>
      </rPr>
      <t xml:space="preserve">
    Состав:
</t>
    </r>
    <r>
      <rPr>
        <b/>
        <sz val="12"/>
        <color indexed="8"/>
        <rFont val="Arial"/>
        <family val="2"/>
        <charset val="204"/>
      </rPr>
      <t>95% вискоза, 5% эластан</t>
    </r>
  </si>
  <si>
    <r>
      <t xml:space="preserve">
   Длинный запашной халат </t>
    </r>
    <r>
      <rPr>
        <b/>
        <i/>
        <sz val="12"/>
        <color rgb="FF993366"/>
        <rFont val="Arial"/>
        <family val="2"/>
        <charset val="204"/>
      </rPr>
      <t>Mia-Amore</t>
    </r>
    <r>
      <rPr>
        <sz val="12"/>
        <color theme="1"/>
        <rFont val="Arial"/>
        <family val="2"/>
        <charset val="204"/>
      </rPr>
      <t xml:space="preserve"> с длинным рукавом. Халат выполнен из принтованного в виде купона трикотажного полотна. По бокам расположены карманы. По линии борта изделия проходит тонкий контрастный кант.</t>
    </r>
    <r>
      <rPr>
        <sz val="12"/>
        <color indexed="8"/>
        <rFont val="Arial"/>
        <family val="2"/>
        <charset val="204"/>
      </rPr>
      <t xml:space="preserve">
    Состав:
</t>
    </r>
    <r>
      <rPr>
        <b/>
        <sz val="12"/>
        <color indexed="8"/>
        <rFont val="Arial"/>
        <family val="2"/>
        <charset val="204"/>
      </rPr>
      <t>95% вискоза, 5% эластан</t>
    </r>
  </si>
  <si>
    <r>
      <t xml:space="preserve">
    Короткая туника с длинным рукавом </t>
    </r>
    <r>
      <rPr>
        <b/>
        <i/>
        <sz val="12"/>
        <color rgb="FF993366"/>
        <rFont val="Arial"/>
        <family val="2"/>
        <charset val="204"/>
      </rPr>
      <t>Mia-Amore</t>
    </r>
    <r>
      <rPr>
        <sz val="12"/>
        <color theme="1"/>
        <rFont val="Arial"/>
        <family val="2"/>
        <charset val="204"/>
      </rPr>
      <t xml:space="preserve"> выполнена из трикотажного полотна c фигурной вязкой. V-образный вырез изделия оформлен декоративной планкой. Низ рукава обработан манжетами. По низу изделия расположены разрезы для большей свободы движения. Карманы в боковых швах туники.</t>
    </r>
    <r>
      <rPr>
        <sz val="12"/>
        <color indexed="8"/>
        <rFont val="Arial"/>
        <family val="2"/>
        <charset val="204"/>
      </rPr>
      <t xml:space="preserve">
    Состав:
</t>
    </r>
    <r>
      <rPr>
        <b/>
        <sz val="12"/>
        <color indexed="8"/>
        <rFont val="Arial"/>
        <family val="2"/>
        <charset val="204"/>
      </rPr>
      <t>60% вискоза, 35% акрил, 5% эластан</t>
    </r>
  </si>
  <si>
    <r>
      <t xml:space="preserve">
    Халат </t>
    </r>
    <r>
      <rPr>
        <b/>
        <i/>
        <sz val="12"/>
        <color rgb="FF993366"/>
        <rFont val="Arial"/>
        <family val="2"/>
        <charset val="204"/>
      </rPr>
      <t>Mia-Amore</t>
    </r>
    <r>
      <rPr>
        <sz val="12"/>
        <color theme="1"/>
        <rFont val="Arial"/>
        <family val="2"/>
        <charset val="204"/>
      </rPr>
      <t xml:space="preserve"> на молнии длиной до колен с воротником-стойкой выполнен из трикотажного полотна c фигурной вязкой. Низ длинного рукава халата обработан манжетами. На полочках расположены накладные карманы.</t>
    </r>
    <r>
      <rPr>
        <sz val="12"/>
        <color indexed="8"/>
        <rFont val="Arial"/>
        <family val="2"/>
        <charset val="204"/>
      </rPr>
      <t xml:space="preserve">
    Состав:
</t>
    </r>
    <r>
      <rPr>
        <b/>
        <sz val="12"/>
        <color indexed="8"/>
        <rFont val="Arial"/>
        <family val="2"/>
        <charset val="204"/>
      </rPr>
      <t>60% вискоза, 35% акрил, 5% эластан</t>
    </r>
  </si>
  <si>
    <r>
      <t xml:space="preserve">
    Короткая туника свободного силуэта </t>
    </r>
    <r>
      <rPr>
        <b/>
        <i/>
        <sz val="12"/>
        <color rgb="FF993366"/>
        <rFont val="Arial"/>
        <family val="2"/>
        <charset val="204"/>
      </rPr>
      <t>Mia-Amore</t>
    </r>
    <r>
      <rPr>
        <sz val="12"/>
        <color theme="1"/>
        <rFont val="Arial"/>
        <family val="2"/>
        <charset val="204"/>
      </rPr>
      <t xml:space="preserve"> с анималистичным принтом на полочке, выполненная из футера. Изделие с рукавом длиной до линии локтя, V-образным вырезом горловины и разрезами по низу боковых швов для свободы движения. В боковых швах расположены карманы.
</t>
    </r>
    <r>
      <rPr>
        <sz val="12"/>
        <color indexed="8"/>
        <rFont val="Arial"/>
        <family val="2"/>
        <charset val="204"/>
      </rPr>
      <t xml:space="preserve">    Состав:
</t>
    </r>
    <r>
      <rPr>
        <b/>
        <sz val="12"/>
        <color indexed="8"/>
        <rFont val="Arial"/>
        <family val="2"/>
        <charset val="204"/>
      </rPr>
      <t>100% хлопок</t>
    </r>
  </si>
  <si>
    <r>
      <t xml:space="preserve">
    Короткий запашной халат </t>
    </r>
    <r>
      <rPr>
        <b/>
        <i/>
        <sz val="12"/>
        <color rgb="FF993366"/>
        <rFont val="Arial"/>
        <family val="2"/>
        <charset val="204"/>
      </rPr>
      <t>Mia-Amore</t>
    </r>
    <r>
      <rPr>
        <sz val="12"/>
        <color theme="1"/>
        <rFont val="Arial"/>
        <family val="2"/>
        <charset val="204"/>
      </rPr>
      <t xml:space="preserve"> с коротким рукавом. Изделие выполнено из вискозы c шелком. Купонный принт расположен по верхней части полочек и по рукавам. </t>
    </r>
    <r>
      <rPr>
        <sz val="12"/>
        <color indexed="8"/>
        <rFont val="Arial"/>
        <family val="2"/>
        <charset val="204"/>
      </rPr>
      <t xml:space="preserve">
    Состав:
</t>
    </r>
    <r>
      <rPr>
        <b/>
        <sz val="12"/>
        <color indexed="8"/>
        <rFont val="Arial"/>
        <family val="2"/>
        <charset val="204"/>
      </rPr>
      <t>60% вискоза, 35% натуральный шёлк, 5% полиэстер</t>
    </r>
  </si>
  <si>
    <r>
      <t xml:space="preserve">
    Рубашка </t>
    </r>
    <r>
      <rPr>
        <b/>
        <i/>
        <sz val="12"/>
        <color rgb="FF993366"/>
        <rFont val="Arial"/>
        <family val="2"/>
        <charset val="204"/>
      </rPr>
      <t>Mia-Amore</t>
    </r>
    <r>
      <rPr>
        <sz val="12"/>
        <color theme="1"/>
        <rFont val="Arial"/>
        <family val="2"/>
        <charset val="204"/>
      </rPr>
      <t xml:space="preserve"> свободного силуэта с рукавом длиной 3/4, выполнена из вискозы c шелком. В боковых швах обработаны карманы. Купонный принт расположен по верхней части полочек и по рукавам. По низу изделия расположены разрезы. Линию талии можно подчеркнуть за счет пояса, который идет в комплекте </t>
    </r>
    <r>
      <rPr>
        <sz val="12"/>
        <color indexed="8"/>
        <rFont val="Arial"/>
        <family val="2"/>
        <charset val="204"/>
      </rPr>
      <t xml:space="preserve">
    Состав:
</t>
    </r>
    <r>
      <rPr>
        <b/>
        <sz val="12"/>
        <color indexed="8"/>
        <rFont val="Arial"/>
        <family val="2"/>
        <charset val="204"/>
      </rPr>
      <t>60% вискоза, 35% натуральный шёлк, 5% полиэстер</t>
    </r>
  </si>
  <si>
    <r>
      <t xml:space="preserve">
    Длинная сорочка</t>
    </r>
    <r>
      <rPr>
        <b/>
        <i/>
        <sz val="12"/>
        <color rgb="FF993366"/>
        <rFont val="Arial"/>
        <family val="2"/>
        <charset val="204"/>
      </rPr>
      <t xml:space="preserve"> Mia-Amore</t>
    </r>
    <r>
      <rPr>
        <sz val="12"/>
        <color theme="1"/>
        <rFont val="Arial"/>
        <family val="2"/>
        <charset val="204"/>
      </rPr>
      <t xml:space="preserve"> на тонких бретелях, выполнена из однотонного трикотажного полотна и декорирована ажурным кружевом, которое расположено по вырезу и низу сорочки. Декор - атласный бантик с подвеской по центру выреза.</t>
    </r>
    <r>
      <rPr>
        <sz val="12"/>
        <color indexed="8"/>
        <rFont val="Arial"/>
        <family val="2"/>
        <charset val="204"/>
      </rPr>
      <t xml:space="preserve">
    Состав:
</t>
    </r>
    <r>
      <rPr>
        <b/>
        <sz val="12"/>
        <color indexed="8"/>
        <rFont val="Arial"/>
        <family val="2"/>
        <charset val="204"/>
      </rPr>
      <t>100% вискоза</t>
    </r>
  </si>
  <si>
    <r>
      <t xml:space="preserve">
    Короткий халат </t>
    </r>
    <r>
      <rPr>
        <b/>
        <i/>
        <sz val="12"/>
        <color rgb="FF993366"/>
        <rFont val="Arial"/>
        <family val="2"/>
        <charset val="204"/>
      </rPr>
      <t>Mia-Amore</t>
    </r>
    <r>
      <rPr>
        <sz val="12"/>
        <color theme="1"/>
        <rFont val="Arial"/>
        <family val="2"/>
        <charset val="204"/>
      </rPr>
      <t xml:space="preserve"> на пуговицах с рукавом длиной 3/4 , выполнен из однотонного трикотажного полотна и декорирован кружевом, которое расположено по низу рукавов. По бокам обработаны карманы. Халат дополнен атласным поясом.</t>
    </r>
    <r>
      <rPr>
        <sz val="12"/>
        <color indexed="8"/>
        <rFont val="Arial"/>
        <family val="2"/>
        <charset val="204"/>
      </rPr>
      <t xml:space="preserve">
    Состав:
</t>
    </r>
    <r>
      <rPr>
        <b/>
        <sz val="12"/>
        <color indexed="8"/>
        <rFont val="Arial"/>
        <family val="2"/>
        <charset val="204"/>
      </rPr>
      <t>100% вискоза</t>
    </r>
  </si>
  <si>
    <r>
      <t xml:space="preserve">
    Длинный запашной халат </t>
    </r>
    <r>
      <rPr>
        <b/>
        <i/>
        <sz val="12"/>
        <color rgb="FF993366"/>
        <rFont val="Arial"/>
        <family val="2"/>
        <charset val="204"/>
      </rPr>
      <t>Mia-Amore</t>
    </r>
    <r>
      <rPr>
        <sz val="12"/>
        <color theme="1"/>
        <rFont val="Arial"/>
        <family val="2"/>
        <charset val="204"/>
      </rPr>
      <t xml:space="preserve"> с рукавом длиной 7/8, выполнен из однотонного трикотажного полотна и декорирован кружевом, которое расположено по низу рукавов. По бокам обработаны карманы. Халат дополнен атласным поясом.</t>
    </r>
    <r>
      <rPr>
        <sz val="12"/>
        <color indexed="8"/>
        <rFont val="Arial"/>
        <family val="2"/>
        <charset val="204"/>
      </rPr>
      <t xml:space="preserve">
    Состав:
</t>
    </r>
    <r>
      <rPr>
        <b/>
        <sz val="12"/>
        <color indexed="8"/>
        <rFont val="Arial"/>
        <family val="2"/>
        <charset val="204"/>
      </rPr>
      <t>100% вискоза</t>
    </r>
  </si>
  <si>
    <r>
      <t xml:space="preserve">
    Короткий халат </t>
    </r>
    <r>
      <rPr>
        <b/>
        <i/>
        <sz val="12"/>
        <color rgb="FF993366"/>
        <rFont val="Arial"/>
        <family val="2"/>
        <charset val="204"/>
      </rPr>
      <t>Mia-Amore</t>
    </r>
    <r>
      <rPr>
        <sz val="12"/>
        <color theme="1"/>
        <rFont val="Arial"/>
        <family val="2"/>
        <charset val="204"/>
      </rPr>
      <t xml:space="preserve"> выполнен из меланжевого трикотажного полотна. Низ рукавов, и концы пояса халата декорированы кружевом. Халат запашной с поясом и карманами в боковых швах.</t>
    </r>
    <r>
      <rPr>
        <sz val="12"/>
        <color indexed="8"/>
        <rFont val="Arial"/>
        <family val="2"/>
        <charset val="204"/>
      </rPr>
      <t xml:space="preserve">
    Состав:
</t>
    </r>
    <r>
      <rPr>
        <b/>
        <sz val="12"/>
        <color indexed="8"/>
        <rFont val="Arial"/>
        <family val="2"/>
        <charset val="204"/>
      </rPr>
      <t>95% вискоза, 5% эластан</t>
    </r>
  </si>
  <si>
    <r>
      <t xml:space="preserve">
    Длинный халат </t>
    </r>
    <r>
      <rPr>
        <b/>
        <i/>
        <sz val="12"/>
        <color rgb="FF993366"/>
        <rFont val="Arial"/>
        <family val="2"/>
        <charset val="204"/>
      </rPr>
      <t>Mia-Amore</t>
    </r>
    <r>
      <rPr>
        <sz val="12"/>
        <color theme="1"/>
        <rFont val="Arial"/>
        <family val="2"/>
        <charset val="204"/>
      </rPr>
      <t xml:space="preserve"> выполнен из меланжевого трикотажного полотна. Низ рукавов, плечи и концы пояса халата декорированы широким ажурным кружевом. Халат запашной с поясом и карманами в боковых швах.</t>
    </r>
    <r>
      <rPr>
        <sz val="12"/>
        <color indexed="8"/>
        <rFont val="Arial"/>
        <family val="2"/>
        <charset val="204"/>
      </rPr>
      <t xml:space="preserve">
    Состав:
</t>
    </r>
    <r>
      <rPr>
        <b/>
        <sz val="12"/>
        <color indexed="8"/>
        <rFont val="Arial"/>
        <family val="2"/>
        <charset val="204"/>
      </rPr>
      <t>95% вискоза, 5% эластан</t>
    </r>
  </si>
  <si>
    <r>
      <t xml:space="preserve">
    Короткая сорочка </t>
    </r>
    <r>
      <rPr>
        <b/>
        <i/>
        <sz val="12"/>
        <color rgb="FF993366"/>
        <rFont val="Arial"/>
        <family val="2"/>
        <charset val="204"/>
      </rPr>
      <t xml:space="preserve">Mia-Amore </t>
    </r>
    <r>
      <rPr>
        <sz val="12"/>
        <color theme="1"/>
        <rFont val="Arial"/>
        <family val="2"/>
        <charset val="204"/>
      </rPr>
      <t>на тонких бретелях, с подрезом под грудью и притачным воланом по низу изделия, выполнена из натурального хлопка в голубую полоску. Отрезной лиф с застежкой на пуговицы и волан декорированы вышивкой молочного цвета.</t>
    </r>
    <r>
      <rPr>
        <sz val="12"/>
        <color indexed="8"/>
        <rFont val="Arial"/>
        <family val="2"/>
        <charset val="204"/>
      </rPr>
      <t xml:space="preserve">
    Состав:
</t>
    </r>
    <r>
      <rPr>
        <b/>
        <sz val="12"/>
        <color indexed="8"/>
        <rFont val="Arial"/>
        <family val="2"/>
        <charset val="204"/>
      </rPr>
      <t>100% хлопок</t>
    </r>
  </si>
  <si>
    <r>
      <t xml:space="preserve">
    Элегантный сарафан </t>
    </r>
    <r>
      <rPr>
        <b/>
        <i/>
        <sz val="12"/>
        <color rgb="FF993366"/>
        <rFont val="Arial"/>
        <family val="2"/>
        <charset val="204"/>
      </rPr>
      <t>Mia-Amore</t>
    </r>
    <r>
      <rPr>
        <sz val="12"/>
        <color theme="1"/>
        <rFont val="Arial"/>
        <family val="2"/>
        <charset val="204"/>
      </rPr>
      <t xml:space="preserve"> на тонких бретелях, с отрезной линией талии выполнен из натурального хлопка в голубую полоску. Сарафан длиной до линии колен, спереди застегивается на пуговицы. Линия декольте украшена декоративным отложным воротничком с кантом, тонкие бретели регулируются. В боковых швах карманы. Низ изделия декорирован вышивкой молочного цвета. В комплект к сарафану идет пояс, чтобы еще больше подчеркнуть женственный силуэт.</t>
    </r>
    <r>
      <rPr>
        <sz val="12"/>
        <color indexed="8"/>
        <rFont val="Arial"/>
        <family val="2"/>
        <charset val="204"/>
      </rPr>
      <t xml:space="preserve">
    Состав:
</t>
    </r>
    <r>
      <rPr>
        <b/>
        <sz val="12"/>
        <color indexed="8"/>
        <rFont val="Arial"/>
        <family val="2"/>
        <charset val="204"/>
      </rPr>
      <t>100% хлопок</t>
    </r>
  </si>
  <si>
    <r>
      <t xml:space="preserve">
    Комплект</t>
    </r>
    <r>
      <rPr>
        <b/>
        <i/>
        <sz val="12"/>
        <color rgb="FF993366"/>
        <rFont val="Arial"/>
        <family val="2"/>
        <charset val="204"/>
      </rPr>
      <t xml:space="preserve"> Mia-Amore</t>
    </r>
    <r>
      <rPr>
        <sz val="12"/>
        <color theme="1"/>
        <rFont val="Arial"/>
        <family val="2"/>
        <charset val="204"/>
      </rPr>
      <t xml:space="preserve"> состоит из топа на тонких бретелях и шорт, выполнен из натурального хлопка в голубую полоску. Отрезной лиф топа с планкой на пуговицах. Линия декольте украшена декоративным отложным воротничком с кантом. Низ топа декорирован вышивкой молочного цвета. Шорты на завязках с металлическими наконечниками, с карманами в боковых швах и с притачными манжетами. Манжеты и линия карманов украшены белыми кантами.</t>
    </r>
    <r>
      <rPr>
        <sz val="12"/>
        <color indexed="8"/>
        <rFont val="Arial"/>
        <family val="2"/>
        <charset val="204"/>
      </rPr>
      <t xml:space="preserve">
    Состав:
</t>
    </r>
    <r>
      <rPr>
        <b/>
        <sz val="12"/>
        <color indexed="8"/>
        <rFont val="Arial"/>
        <family val="2"/>
        <charset val="204"/>
      </rPr>
      <t>100% хлопок</t>
    </r>
  </si>
  <si>
    <r>
      <t xml:space="preserve">
    Короткий халат</t>
    </r>
    <r>
      <rPr>
        <b/>
        <i/>
        <sz val="12"/>
        <color rgb="FF993366"/>
        <rFont val="Arial"/>
        <family val="2"/>
        <charset val="204"/>
      </rPr>
      <t xml:space="preserve"> Mia-Amore</t>
    </r>
    <r>
      <rPr>
        <sz val="12"/>
        <color theme="1"/>
        <rFont val="Arial"/>
        <family val="2"/>
        <charset val="204"/>
      </rPr>
      <t xml:space="preserve"> из натурального хлопка в голубую полоску. Вдоль планки по линии борта декоративный кант. По бокам прорезные карманы в рамку. Короткие рукава и низ халата декорированы вышивкой молочного цвета. Спинка халата с накладной деталью в области талии, с резинкой внутри, переходит в притачной пояс.</t>
    </r>
    <r>
      <rPr>
        <sz val="12"/>
        <color indexed="8"/>
        <rFont val="Arial"/>
        <family val="2"/>
        <charset val="204"/>
      </rPr>
      <t xml:space="preserve">
    Состав:
</t>
    </r>
    <r>
      <rPr>
        <b/>
        <sz val="12"/>
        <color indexed="8"/>
        <rFont val="Arial"/>
        <family val="2"/>
        <charset val="204"/>
      </rPr>
      <t>100% хлопок</t>
    </r>
  </si>
  <si>
    <r>
      <t xml:space="preserve">
    Короткий комбидресс </t>
    </r>
    <r>
      <rPr>
        <b/>
        <i/>
        <sz val="12"/>
        <color rgb="FF993366"/>
        <rFont val="Arial"/>
        <family val="2"/>
        <charset val="204"/>
      </rPr>
      <t>Mia-Amore</t>
    </r>
    <r>
      <rPr>
        <sz val="12"/>
        <color theme="1"/>
        <rFont val="Arial"/>
        <family val="2"/>
        <charset val="204"/>
      </rPr>
      <t xml:space="preserve"> на тонких бретелях, с застежкой на пуговицы, из натурального хлопка в голубую полоску. Спереди, по линии декольте, накладной декоративный волан. В пояс вставлен шнурок с металлическими наконечниками, в боковых швах карманы. Волан и низ комбидресса декорированы вышивкой молочного цвета.</t>
    </r>
    <r>
      <rPr>
        <sz val="12"/>
        <color indexed="8"/>
        <rFont val="Arial"/>
        <family val="2"/>
        <charset val="204"/>
      </rPr>
      <t xml:space="preserve">
    Состав:
</t>
    </r>
    <r>
      <rPr>
        <b/>
        <sz val="12"/>
        <color indexed="8"/>
        <rFont val="Arial"/>
        <family val="2"/>
        <charset val="204"/>
      </rPr>
      <t>100% хлопок</t>
    </r>
  </si>
  <si>
    <r>
      <t xml:space="preserve">
    Пляжный сарафан </t>
    </r>
    <r>
      <rPr>
        <b/>
        <i/>
        <sz val="12"/>
        <color rgb="FF993366"/>
        <rFont val="Arial"/>
        <family val="2"/>
        <charset val="204"/>
      </rPr>
      <t>Mia-Amore</t>
    </r>
    <r>
      <rPr>
        <sz val="12"/>
        <color theme="1"/>
        <rFont val="Arial"/>
        <family val="2"/>
        <charset val="204"/>
      </rPr>
      <t xml:space="preserve"> средней длины, свободного силуэта и с V-образным вырезом горловины. Изделие выполнено из ажурного трикотажного полотна с рисунком в виде зигзагообразных полос. Низ изделия обработан тесьмой в виде бахромы. По низу боковых швов обработаны разрезы для свободы движения.</t>
    </r>
    <r>
      <rPr>
        <sz val="12"/>
        <color indexed="8"/>
        <rFont val="Arial"/>
        <family val="2"/>
        <charset val="204"/>
      </rPr>
      <t xml:space="preserve">
    Состав:
</t>
    </r>
    <r>
      <rPr>
        <b/>
        <sz val="12"/>
        <color indexed="8"/>
        <rFont val="Arial"/>
        <family val="2"/>
        <charset val="204"/>
      </rPr>
      <t>100% полиэстер</t>
    </r>
  </si>
  <si>
    <r>
      <t xml:space="preserve">
    Свободная накидка </t>
    </r>
    <r>
      <rPr>
        <b/>
        <i/>
        <sz val="12"/>
        <color rgb="FF993366"/>
        <rFont val="Arial"/>
        <family val="2"/>
        <charset val="204"/>
      </rPr>
      <t>Mia-Amore</t>
    </r>
    <r>
      <rPr>
        <sz val="12"/>
        <color theme="1"/>
        <rFont val="Arial"/>
        <family val="2"/>
        <charset val="204"/>
      </rPr>
      <t xml:space="preserve"> с длинным широким рукавом, которая идеально дополнит любой летний образ, а также спасет от палящего дневного солнца или вечерней прохлады. Изделие выполнено из ажурного трикотажного полотна с рисунком в виде зигзагообразных полос. Низ рукавов обработан тесьмой в виде бахромы. Концы бортов украшены декоративными кисточками.</t>
    </r>
    <r>
      <rPr>
        <sz val="12"/>
        <color indexed="8"/>
        <rFont val="Arial"/>
        <family val="2"/>
        <charset val="204"/>
      </rPr>
      <t xml:space="preserve">
    Состав:
</t>
    </r>
    <r>
      <rPr>
        <b/>
        <sz val="12"/>
        <color indexed="8"/>
        <rFont val="Arial"/>
        <family val="2"/>
        <charset val="204"/>
      </rPr>
      <t>100% полиэстер</t>
    </r>
  </si>
  <si>
    <r>
      <t xml:space="preserve">
    Комплект</t>
    </r>
    <r>
      <rPr>
        <b/>
        <i/>
        <sz val="12"/>
        <color rgb="FF993366"/>
        <rFont val="Arial"/>
        <family val="2"/>
        <charset val="204"/>
      </rPr>
      <t xml:space="preserve"> Mia-Amore</t>
    </r>
    <r>
      <rPr>
        <sz val="12"/>
        <color theme="1"/>
        <rFont val="Arial"/>
        <family val="2"/>
        <charset val="204"/>
      </rPr>
      <t xml:space="preserve"> состоит из топа с коротким рукавом и брюк, которые выполнены из ажурного трикотажного полотна с рисунком в виде зигзагообразных полос. Низ рукавов топа обработан тесьмой в виде бахромы. Брюки свободного силуэта с широким эластичным поясом.</t>
    </r>
    <r>
      <rPr>
        <sz val="12"/>
        <color indexed="8"/>
        <rFont val="Arial"/>
        <family val="2"/>
        <charset val="204"/>
      </rPr>
      <t xml:space="preserve">
    Состав:
</t>
    </r>
    <r>
      <rPr>
        <b/>
        <sz val="12"/>
        <color indexed="8"/>
        <rFont val="Arial"/>
        <family val="2"/>
        <charset val="204"/>
      </rPr>
      <t>100% полиэстер</t>
    </r>
  </si>
  <si>
    <r>
      <t xml:space="preserve">
    Длинная туника </t>
    </r>
    <r>
      <rPr>
        <b/>
        <i/>
        <sz val="12"/>
        <color rgb="FF993366"/>
        <rFont val="Arial"/>
        <family val="2"/>
        <charset val="204"/>
      </rPr>
      <t>Mia-Amore</t>
    </r>
    <r>
      <rPr>
        <sz val="12"/>
        <color theme="1"/>
        <rFont val="Arial"/>
        <family val="2"/>
        <charset val="204"/>
      </rPr>
      <t xml:space="preserve"> свободного силуэта и рукавом длиной 3/4. Изделие выполнено из ажурного трикотажного полотна с рисунком в виде зигзагообразных полос. Низ рукавов обработан тесьмой в виде бахромы. Ширину по талии можно регулировать за счет узкого пояса с кисточками, который идет в комплекте. По низу боковых швов обработаны разрезы для свободы движения.</t>
    </r>
    <r>
      <rPr>
        <sz val="12"/>
        <color indexed="8"/>
        <rFont val="Arial"/>
        <family val="2"/>
        <charset val="204"/>
      </rPr>
      <t xml:space="preserve">
    Состав:
</t>
    </r>
    <r>
      <rPr>
        <b/>
        <sz val="12"/>
        <color indexed="8"/>
        <rFont val="Arial"/>
        <family val="2"/>
        <charset val="204"/>
      </rPr>
      <t>100% полиэстер</t>
    </r>
  </si>
  <si>
    <r>
      <t xml:space="preserve">
    Длинный пляжный халат-кимоно </t>
    </r>
    <r>
      <rPr>
        <b/>
        <i/>
        <sz val="12"/>
        <color rgb="FF993366"/>
        <rFont val="Arial"/>
        <family val="2"/>
        <charset val="204"/>
      </rPr>
      <t>Mia-Amore</t>
    </r>
    <r>
      <rPr>
        <sz val="12"/>
        <color theme="1"/>
        <rFont val="Arial"/>
        <family val="2"/>
        <charset val="204"/>
      </rPr>
      <t xml:space="preserve"> с широким рукавом. Изделие выполнено из ажурного трикотажного полотна с рисунком в виде зигзагообразных полос. Низ рукавов обработан тесьмой в виде бахромы. Ширину по талии можно регулировать за счет кулисы и узкого пояса с кисточками. По низу боковых швов обработаны разрезы для свободы движения.</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</si>
  <si>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состоит из топа и шорт, выполнен из вискозы с  растительным принтом в голубой гамме с этническими мотивами. Шорты по низу и горловина топа декорированы бахромой, в поясе шорт – завязка с кисточками.          </t>
    </r>
    <r>
      <rPr>
        <sz val="12"/>
        <color indexed="8"/>
        <rFont val="Arial"/>
        <family val="2"/>
        <charset val="204"/>
      </rPr>
      <t xml:space="preserve">
    Состав:
</t>
    </r>
    <r>
      <rPr>
        <b/>
        <sz val="12"/>
        <color indexed="8"/>
        <rFont val="Arial"/>
        <family val="2"/>
        <charset val="204"/>
      </rPr>
      <t>100% вискоза</t>
    </r>
  </si>
  <si>
    <r>
      <t xml:space="preserve">
   Длинная туника </t>
    </r>
    <r>
      <rPr>
        <b/>
        <i/>
        <sz val="12"/>
        <color rgb="FF993366"/>
        <rFont val="Arial"/>
        <family val="2"/>
        <charset val="204"/>
      </rPr>
      <t>Mia-Amore</t>
    </r>
    <r>
      <rPr>
        <sz val="12"/>
        <color theme="1"/>
        <rFont val="Arial"/>
        <family val="2"/>
        <charset val="204"/>
      </rPr>
      <t xml:space="preserve"> свободного силуэта с короткими рукавами выполнена из вискозы с  растительным принтом в голубой гамме с этническими мотивами. Горловина туники декорирована бахромой. </t>
    </r>
    <r>
      <rPr>
        <sz val="12"/>
        <color indexed="8"/>
        <rFont val="Arial"/>
        <family val="2"/>
        <charset val="204"/>
      </rPr>
      <t xml:space="preserve">
    Состав:
</t>
    </r>
    <r>
      <rPr>
        <b/>
        <sz val="12"/>
        <color indexed="8"/>
        <rFont val="Arial"/>
        <family val="2"/>
        <charset val="204"/>
      </rPr>
      <t>100% вискоза</t>
    </r>
  </si>
  <si>
    <r>
      <t xml:space="preserve">
    Короткая сорочка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 тонкими регулируемыми бретелями выполнена из однотонного вискозного полотна с эластаном цвета пудра. Лиф и низ сорочки декорированы кружевом и бантиком по центру.</t>
    </r>
    <r>
      <rPr>
        <sz val="12"/>
        <color indexed="8"/>
        <rFont val="Arial"/>
        <family val="2"/>
        <charset val="204"/>
      </rPr>
      <t xml:space="preserve">
    Состав:
</t>
    </r>
    <r>
      <rPr>
        <b/>
        <sz val="12"/>
        <color indexed="8"/>
        <rFont val="Arial"/>
        <family val="2"/>
        <charset val="204"/>
      </rPr>
      <t>95% вискоза, 5% эластан</t>
    </r>
  </si>
  <si>
    <r>
      <t xml:space="preserve">
    Короткий запашной халат </t>
    </r>
    <r>
      <rPr>
        <b/>
        <i/>
        <sz val="12"/>
        <color rgb="FF993366"/>
        <rFont val="Arial"/>
        <family val="2"/>
        <charset val="204"/>
      </rPr>
      <t>Mia-Amore</t>
    </r>
    <r>
      <rPr>
        <sz val="12"/>
        <color theme="1"/>
        <rFont val="Arial"/>
        <family val="2"/>
        <charset val="204"/>
      </rPr>
      <t xml:space="preserve"> с рукавами длиной ¾ выполнен из однотонного вискозного полотна с эластаном. Рукава по низу и борт халата декорированы бежевым кружевом.</t>
    </r>
    <r>
      <rPr>
        <sz val="12"/>
        <color indexed="8"/>
        <rFont val="Arial"/>
        <family val="2"/>
        <charset val="204"/>
      </rPr>
      <t xml:space="preserve">
    Состав:
</t>
    </r>
    <r>
      <rPr>
        <b/>
        <sz val="12"/>
        <color indexed="8"/>
        <rFont val="Arial"/>
        <family val="2"/>
        <charset val="204"/>
      </rPr>
      <t>95% вискоза, 5% эластан</t>
    </r>
  </si>
  <si>
    <r>
      <t xml:space="preserve">
    Комплект </t>
    </r>
    <r>
      <rPr>
        <b/>
        <i/>
        <sz val="12"/>
        <color rgb="FF993366"/>
        <rFont val="Arial"/>
        <family val="2"/>
        <charset val="204"/>
      </rPr>
      <t>Mia-Amore</t>
    </r>
    <r>
      <rPr>
        <sz val="12"/>
        <color theme="1"/>
        <rFont val="Arial"/>
        <family val="2"/>
        <charset val="204"/>
      </rPr>
      <t xml:space="preserve"> с шортами и рубашкой с застежкой на пуговицы и короткими рукавами выполнен из однотонного вискозного полотна с эластаном цвета пудра. Рубашка и шорты декорированы бежевым кантом.</t>
    </r>
    <r>
      <rPr>
        <sz val="12"/>
        <color indexed="8"/>
        <rFont val="Arial"/>
        <family val="2"/>
        <charset val="204"/>
      </rPr>
      <t xml:space="preserve">
    Состав:
</t>
    </r>
    <r>
      <rPr>
        <b/>
        <sz val="12"/>
        <color indexed="8"/>
        <rFont val="Arial"/>
        <family val="2"/>
        <charset val="204"/>
      </rPr>
      <t>95% вискоза, 5% эластан</t>
    </r>
  </si>
  <si>
    <r>
      <t xml:space="preserve">
    Комплект </t>
    </r>
    <r>
      <rPr>
        <b/>
        <i/>
        <sz val="12"/>
        <color rgb="FF993366"/>
        <rFont val="Arial"/>
        <family val="2"/>
        <charset val="204"/>
      </rPr>
      <t>Mia-Amore</t>
    </r>
    <r>
      <rPr>
        <sz val="12"/>
        <color theme="1"/>
        <rFont val="Arial"/>
        <family val="2"/>
        <charset val="204"/>
      </rPr>
      <t xml:space="preserve"> состоит из брюк и жакета, выполнен из однотонного вискозного полотна с эластаном цвета пудра. Борт жакета, а также воротник отделаны декоративным бежевым кантом.</t>
    </r>
    <r>
      <rPr>
        <sz val="12"/>
        <color indexed="8"/>
        <rFont val="Arial"/>
        <family val="2"/>
        <charset val="204"/>
      </rPr>
      <t xml:space="preserve">
    Состав:
</t>
    </r>
    <r>
      <rPr>
        <b/>
        <sz val="12"/>
        <color indexed="8"/>
        <rFont val="Arial"/>
        <family val="2"/>
        <charset val="204"/>
      </rPr>
      <t>95% вискоза, 5% эластан</t>
    </r>
  </si>
  <si>
    <r>
      <t xml:space="preserve">
    Короткий халат </t>
    </r>
    <r>
      <rPr>
        <b/>
        <i/>
        <sz val="12"/>
        <color rgb="FF993366"/>
        <rFont val="Arial"/>
        <family val="2"/>
        <charset val="204"/>
      </rPr>
      <t>Mia-Amore</t>
    </r>
    <r>
      <rPr>
        <sz val="12"/>
        <color theme="1"/>
        <rFont val="Arial"/>
        <family val="2"/>
        <charset val="204"/>
      </rPr>
      <t xml:space="preserve"> с рукавами длиной 7/8 из принтованной вискозы, планка и низ рукавов, а также пояс выполнены из ткани-компаньона. В боковых швах халата есть карманы.</t>
    </r>
    <r>
      <rPr>
        <sz val="12"/>
        <color indexed="8"/>
        <rFont val="Arial"/>
        <family val="2"/>
        <charset val="204"/>
      </rPr>
      <t xml:space="preserve">
    Состав:
</t>
    </r>
    <r>
      <rPr>
        <b/>
        <sz val="12"/>
        <color indexed="8"/>
        <rFont val="Arial"/>
        <family val="2"/>
        <charset val="204"/>
      </rPr>
      <t>100% вискоза</t>
    </r>
  </si>
  <si>
    <r>
      <t xml:space="preserve">
    Сорочка длиной до колена</t>
    </r>
    <r>
      <rPr>
        <b/>
        <i/>
        <sz val="12"/>
        <color rgb="FF993366"/>
        <rFont val="Arial"/>
        <family val="2"/>
        <charset val="204"/>
      </rPr>
      <t xml:space="preserve"> Mia-Amore</t>
    </r>
    <r>
      <rPr>
        <sz val="12"/>
        <color theme="1"/>
        <rFont val="Arial"/>
        <family val="2"/>
        <charset val="204"/>
      </rPr>
      <t xml:space="preserve"> с плечиками и V-образным вырезом горловины, отрезная по линии талии выполнена из принтованного вискозного полотна. Пройму и низ сорочки украшает изящная рюша, выполненная из принта-компаньона.</t>
    </r>
    <r>
      <rPr>
        <sz val="12"/>
        <color indexed="8"/>
        <rFont val="Arial"/>
        <family val="2"/>
        <charset val="204"/>
      </rPr>
      <t xml:space="preserve">
    Состав:
</t>
    </r>
    <r>
      <rPr>
        <b/>
        <sz val="12"/>
        <color indexed="8"/>
        <rFont val="Arial"/>
        <family val="2"/>
        <charset val="204"/>
      </rPr>
      <t>100% вискоза</t>
    </r>
  </si>
  <si>
    <r>
      <t xml:space="preserve">
    Короткая сорочка</t>
    </r>
    <r>
      <rPr>
        <b/>
        <i/>
        <sz val="12"/>
        <color rgb="FF993366"/>
        <rFont val="Arial"/>
        <family val="2"/>
        <charset val="204"/>
      </rPr>
      <t xml:space="preserve"> Mia-Amore</t>
    </r>
    <r>
      <rPr>
        <sz val="12"/>
        <color theme="1"/>
        <rFont val="Arial"/>
        <family val="2"/>
        <charset val="204"/>
      </rPr>
      <t xml:space="preserve"> на тонких бретелях выполнена из принтованного вискозного полотна. Верх лифа сорочки собран на кулиску с декоративной завязкой, по низу сорочки отделка из сосборенного волана.</t>
    </r>
    <r>
      <rPr>
        <sz val="12"/>
        <color indexed="8"/>
        <rFont val="Arial"/>
        <family val="2"/>
        <charset val="204"/>
      </rPr>
      <t xml:space="preserve">
    Состав:
</t>
    </r>
    <r>
      <rPr>
        <b/>
        <sz val="12"/>
        <color indexed="8"/>
        <rFont val="Arial"/>
        <family val="2"/>
        <charset val="204"/>
      </rPr>
      <t>100% вискоза</t>
    </r>
  </si>
  <si>
    <t>Аделина</t>
  </si>
  <si>
    <r>
      <t xml:space="preserve">
    Короткая сорочка </t>
    </r>
    <r>
      <rPr>
        <b/>
        <i/>
        <sz val="12"/>
        <color rgb="FF993366"/>
        <rFont val="Arial Cyr"/>
        <charset val="204"/>
      </rPr>
      <t>Mia-Amore</t>
    </r>
    <r>
      <rPr>
        <sz val="12"/>
        <color theme="1"/>
        <rFont val="Arial Cyr"/>
        <charset val="204"/>
      </rPr>
      <t xml:space="preserve"> на тонких бретелях без подреза под грудью. Изделие выполнено из однотонного смесового шелка. Ажурное кружево украшает верх, низ и края разрезов сорочки. Декор - атласный бантик с подвеской, расположенный по центру выреза изделия.</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</si>
  <si>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Длинная элегантная сорочка </t>
    </r>
    <r>
      <rPr>
        <b/>
        <i/>
        <sz val="12"/>
        <color rgb="FF993366"/>
        <rFont val="Arial Cyr"/>
        <charset val="204"/>
      </rPr>
      <t>Mia-Amore</t>
    </r>
    <r>
      <rPr>
        <sz val="12"/>
        <color theme="1"/>
        <rFont val="Arial Cyr"/>
        <charset val="204"/>
      </rPr>
      <t xml:space="preserve"> на широких бретелях без подреза под грудью, с разрезом по левой стороне. Изделие выполнено из однотонного смесового шелка. Ажурное кружево украшает верх, низ и края разрезов сорочки. Декор - атласный бантик с подвеской, расположенный по центру выреза изделия.</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</si>
  <si>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Короткий запашной халат </t>
    </r>
    <r>
      <rPr>
        <b/>
        <i/>
        <sz val="12"/>
        <color rgb="FF993366"/>
        <rFont val="Arial Cyr"/>
        <charset val="204"/>
      </rPr>
      <t>Mia-Amore</t>
    </r>
    <r>
      <rPr>
        <sz val="12"/>
        <color theme="1"/>
        <rFont val="Arial Cyr"/>
        <charset val="204"/>
      </rPr>
      <t xml:space="preserve"> с длинными широкими рукавами, изделие выполнено из однотонного смесового шелка. Ажурное кружево украшает низ рукавов, борта и низ халата. В боковых швах модели обработаны карманы.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</si>
  <si>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Длинный запашной халат </t>
    </r>
    <r>
      <rPr>
        <b/>
        <i/>
        <sz val="12"/>
        <color rgb="FF993366"/>
        <rFont val="Arial Cyr"/>
        <charset val="204"/>
      </rPr>
      <t>Mia-Amore</t>
    </r>
    <r>
      <rPr>
        <sz val="12"/>
        <color theme="1"/>
        <rFont val="Arial Cyr"/>
        <charset val="204"/>
      </rPr>
      <t xml:space="preserve"> с широкими рукавами, выполнен из однотонного смесового шелка и дополнен кружевными вставками, которые расположены по верху и низу рукавов. По бокам модели обработаны карманы.</t>
    </r>
    <r>
      <rPr>
        <sz val="12"/>
        <color indexed="8"/>
        <rFont val="Arial Cyr"/>
        <charset val="204"/>
      </rPr>
      <t xml:space="preserve">
    Состав:
</t>
    </r>
    <r>
      <rPr>
        <b/>
        <sz val="12"/>
        <color indexed="8"/>
        <rFont val="Arial Cyr"/>
        <charset val="204"/>
      </rPr>
      <t>70% натуральный шелк, 25% полиэстер, 5% эластан</t>
    </r>
  </si>
  <si>
    <t>Наоми</t>
  </si>
  <si>
    <t>леопард</t>
  </si>
  <si>
    <r>
      <t xml:space="preserve">
    Короткая сорочка </t>
    </r>
    <r>
      <rPr>
        <b/>
        <i/>
        <sz val="12"/>
        <color rgb="FF993366"/>
        <rFont val="Arial Cyr"/>
        <charset val="204"/>
      </rPr>
      <t>Mia-Sofia</t>
    </r>
    <r>
      <rPr>
        <sz val="12"/>
        <color theme="1"/>
        <rFont val="Arial Cyr"/>
        <charset val="204"/>
      </rPr>
      <t xml:space="preserve"> без подреза на тонких бретелях выполнена из принтованного анималистичным принтом из искусственного шелка. По центру лифа украшение в виде бантика с подвеской.</t>
    </r>
    <r>
      <rPr>
        <sz val="12"/>
        <color indexed="8"/>
        <rFont val="Arial Cyr"/>
        <charset val="204"/>
      </rPr>
      <t xml:space="preserve">
    Состав:
</t>
    </r>
    <r>
      <rPr>
        <b/>
        <sz val="12"/>
        <color indexed="8"/>
        <rFont val="Arial Cyr"/>
        <charset val="204"/>
      </rPr>
      <t>100% полиэстер</t>
    </r>
  </si>
  <si>
    <r>
      <t xml:space="preserve">
    Короткая сорочка </t>
    </r>
    <r>
      <rPr>
        <b/>
        <i/>
        <sz val="12"/>
        <color rgb="FF993366"/>
        <rFont val="Arial Cyr"/>
        <charset val="204"/>
      </rPr>
      <t>Mia-Sofia</t>
    </r>
    <r>
      <rPr>
        <sz val="12"/>
        <color theme="1"/>
        <rFont val="Arial Cyr"/>
        <charset val="204"/>
      </rPr>
      <t xml:space="preserve"> на тонких бретелях выполнена из  яркого синего искусственного шелка.</t>
    </r>
    <r>
      <rPr>
        <sz val="12"/>
        <color indexed="8"/>
        <rFont val="Arial Cyr"/>
        <charset val="204"/>
      </rPr>
      <t xml:space="preserve">
    Состав:
</t>
    </r>
    <r>
      <rPr>
        <b/>
        <sz val="12"/>
        <color indexed="8"/>
        <rFont val="Arial Cyr"/>
        <charset val="204"/>
      </rPr>
      <t>100% полиэстер</t>
    </r>
  </si>
  <si>
    <r>
      <t xml:space="preserve">
    Комплект </t>
    </r>
    <r>
      <rPr>
        <b/>
        <i/>
        <sz val="12"/>
        <color rgb="FF993366"/>
        <rFont val="Arial Cyr"/>
        <charset val="204"/>
      </rPr>
      <t>Mia-Sofia</t>
    </r>
    <r>
      <rPr>
        <sz val="12"/>
        <color theme="1"/>
        <rFont val="Arial Cyr"/>
        <charset val="204"/>
      </rPr>
      <t xml:space="preserve"> из трех предметов: топа, брюк и жакета выполнены из искусственного шелка. По центру лифа топ декорирован украшением в виде бантика с подвеской. Брюки выполнены из яркого синего искусственного шелка. Двухсторонний жакет выполнен из искусственного шелка. Одна сторона жакета из атласа яркого синего цвета, другая - анималистичный принт. Жакет дополнен поясом.</t>
    </r>
    <r>
      <rPr>
        <sz val="12"/>
        <color indexed="8"/>
        <rFont val="Arial Cyr"/>
        <charset val="204"/>
      </rPr>
      <t xml:space="preserve">
    Состав:
</t>
    </r>
    <r>
      <rPr>
        <b/>
        <sz val="12"/>
        <color indexed="8"/>
        <rFont val="Arial Cyr"/>
        <charset val="204"/>
      </rPr>
      <t>100% полиэстер</t>
    </r>
  </si>
  <si>
    <r>
      <t xml:space="preserve">
    Двухсторонний халат </t>
    </r>
    <r>
      <rPr>
        <b/>
        <i/>
        <sz val="12"/>
        <color rgb="FF993366"/>
        <rFont val="Arial Cyr"/>
        <charset val="204"/>
      </rPr>
      <t>Mia-Sofia</t>
    </r>
    <r>
      <rPr>
        <sz val="12"/>
        <color theme="1"/>
        <rFont val="Arial Cyr"/>
        <charset val="204"/>
      </rPr>
      <t xml:space="preserve"> выполнен из искусственного шелка. Одна сторона халата из атласа яркого синего цвета, другая - анималистичный принт.</t>
    </r>
    <r>
      <rPr>
        <sz val="12"/>
        <color indexed="8"/>
        <rFont val="Arial Cyr"/>
        <charset val="204"/>
      </rPr>
      <t xml:space="preserve">
    Состав:
</t>
    </r>
    <r>
      <rPr>
        <b/>
        <sz val="12"/>
        <color indexed="8"/>
        <rFont val="Arial Cyr"/>
        <charset val="204"/>
      </rPr>
      <t>100% полиэстер</t>
    </r>
  </si>
  <si>
    <t>Милена</t>
  </si>
  <si>
    <r>
      <t xml:space="preserve">
    Сорочка </t>
    </r>
    <r>
      <rPr>
        <b/>
        <i/>
        <sz val="12"/>
        <color rgb="FF993366"/>
        <rFont val="Arial"/>
        <family val="2"/>
        <charset val="204"/>
      </rPr>
      <t>Mia-Mella</t>
    </r>
    <r>
      <rPr>
        <sz val="12"/>
        <color theme="1"/>
        <rFont val="Arial"/>
        <family val="2"/>
        <charset val="204"/>
      </rPr>
      <t xml:space="preserve"> на широких бретелях выполнена из принтованного вискозного трикотажного полотна. Горловина и низ сорочки декорированы рюшей из нежно розового трикотажа. По центру горловины сорочка украшена бантиком. 
</t>
    </r>
    <r>
      <rPr>
        <sz val="12"/>
        <color indexed="8"/>
        <rFont val="Arial"/>
        <family val="2"/>
        <charset val="204"/>
      </rPr>
      <t xml:space="preserve">    Состав:
</t>
    </r>
    <r>
      <rPr>
        <b/>
        <sz val="12"/>
        <color indexed="8"/>
        <rFont val="Arial"/>
        <family val="2"/>
        <charset val="204"/>
      </rPr>
      <t>вискоза 95% эластан 5%</t>
    </r>
  </si>
  <si>
    <r>
      <t xml:space="preserve">
    Короткая сорочка</t>
    </r>
    <r>
      <rPr>
        <b/>
        <i/>
        <sz val="12"/>
        <color rgb="FF993366"/>
        <rFont val="Arial"/>
        <family val="2"/>
        <charset val="204"/>
      </rPr>
      <t xml:space="preserve"> Mia-Mella</t>
    </r>
    <r>
      <rPr>
        <sz val="12"/>
        <color theme="1"/>
        <rFont val="Arial"/>
        <family val="2"/>
        <charset val="204"/>
      </rPr>
      <t xml:space="preserve"> на тонких регулируемых бретелях выполнена из принтованного вискозного трикотажного полотна. Лиф и низ сорочки декорированы нежно розовым мягким кружевом. По центру лифа сорочка украшена бантиком.
</t>
    </r>
    <r>
      <rPr>
        <sz val="12"/>
        <color indexed="8"/>
        <rFont val="Arial"/>
        <family val="2"/>
        <charset val="204"/>
      </rPr>
      <t xml:space="preserve">    Состав:
</t>
    </r>
    <r>
      <rPr>
        <b/>
        <sz val="12"/>
        <color indexed="8"/>
        <rFont val="Arial"/>
        <family val="2"/>
        <charset val="204"/>
      </rPr>
      <t>вискоза 95% эластан 5%</t>
    </r>
  </si>
  <si>
    <r>
      <t xml:space="preserve">
    Комплект </t>
    </r>
    <r>
      <rPr>
        <b/>
        <i/>
        <sz val="12"/>
        <color rgb="FF993366"/>
        <rFont val="Arial"/>
        <family val="2"/>
        <charset val="204"/>
      </rPr>
      <t>Mia-Mella</t>
    </r>
    <r>
      <rPr>
        <sz val="12"/>
        <color theme="1"/>
        <rFont val="Arial"/>
        <family val="2"/>
        <charset val="204"/>
      </rPr>
      <t xml:space="preserve"> состоит из принтованных брюк и футболки с кроткими рукавами из однотонного трикотажа. Комплект выполнен из мягкого вискозного трикотажного полотна. Вырез горловины декорирован мягким кружевом и декоративной планкой на пуговицах.
</t>
    </r>
    <r>
      <rPr>
        <sz val="12"/>
        <color indexed="8"/>
        <rFont val="Arial"/>
        <family val="2"/>
        <charset val="204"/>
      </rPr>
      <t xml:space="preserve">    Состав:
</t>
    </r>
    <r>
      <rPr>
        <b/>
        <sz val="12"/>
        <color indexed="8"/>
        <rFont val="Arial"/>
        <family val="2"/>
        <charset val="204"/>
      </rPr>
      <t>вискоза 95% эластан 5%</t>
    </r>
  </si>
  <si>
    <r>
      <t xml:space="preserve">
    Сорочка</t>
    </r>
    <r>
      <rPr>
        <b/>
        <i/>
        <sz val="12"/>
        <color rgb="FF993366"/>
        <rFont val="Arial"/>
        <family val="2"/>
        <charset val="204"/>
      </rPr>
      <t xml:space="preserve"> Mia-Mella</t>
    </r>
    <r>
      <rPr>
        <sz val="12"/>
        <color theme="1"/>
        <rFont val="Arial"/>
        <family val="2"/>
        <charset val="204"/>
      </rPr>
      <t xml:space="preserve"> средней длины с коротким рукавом выполнена из принтованного вискозного трикотажного полотна. Вырез горловины декорирован мягким кружевом и декоративной планкой на пуговицах.
</t>
    </r>
    <r>
      <rPr>
        <sz val="12"/>
        <color indexed="8"/>
        <rFont val="Arial"/>
        <family val="2"/>
        <charset val="204"/>
      </rPr>
      <t xml:space="preserve">    Состав:
</t>
    </r>
    <r>
      <rPr>
        <b/>
        <sz val="12"/>
        <color indexed="8"/>
        <rFont val="Arial"/>
        <family val="2"/>
        <charset val="204"/>
      </rPr>
      <t>вискоза 95% эластан 5%</t>
    </r>
  </si>
  <si>
    <t xml:space="preserve">  Аделина</t>
  </si>
  <si>
    <t xml:space="preserve">  Наоми</t>
  </si>
  <si>
    <t xml:space="preserve">  Милена</t>
  </si>
  <si>
    <t>2XL/3XL</t>
  </si>
  <si>
    <r>
      <t xml:space="preserve">
    Комплект </t>
    </r>
    <r>
      <rPr>
        <b/>
        <i/>
        <sz val="12"/>
        <color rgb="FF993366"/>
        <rFont val="Arial"/>
        <family val="2"/>
        <charset val="204"/>
      </rPr>
      <t>Mia-Amore</t>
    </r>
    <r>
      <rPr>
        <sz val="12"/>
        <color theme="1"/>
        <rFont val="Arial"/>
        <family val="2"/>
        <charset val="204"/>
      </rPr>
      <t xml:space="preserve"> состоит из топа свободного силуэта с коротким рукавом и шорт. V-образный вырез горловины топа подчеркнут декоративной обтачкой. Шорты с широким эластичным поясом и кулисой. По бокам расположены карманы.</t>
    </r>
    <r>
      <rPr>
        <sz val="12"/>
        <color indexed="8"/>
        <rFont val="Arial"/>
        <family val="2"/>
        <charset val="204"/>
      </rPr>
      <t xml:space="preserve">
    Состав:
</t>
    </r>
    <r>
      <rPr>
        <b/>
        <sz val="12"/>
        <color indexed="8"/>
        <rFont val="Arial"/>
        <family val="2"/>
        <charset val="204"/>
      </rPr>
      <t>60% хлопок, 40% лён</t>
    </r>
  </si>
  <si>
    <r>
      <t xml:space="preserve">
    Комплект </t>
    </r>
    <r>
      <rPr>
        <b/>
        <i/>
        <sz val="12"/>
        <color rgb="FF993366"/>
        <rFont val="Arial"/>
        <family val="2"/>
        <charset val="204"/>
      </rPr>
      <t>Mia-Amore</t>
    </r>
    <r>
      <rPr>
        <sz val="12"/>
        <color theme="1"/>
        <rFont val="Arial"/>
        <family val="2"/>
        <charset val="204"/>
      </rPr>
      <t xml:space="preserve"> состоит из рубашки с воротником-стойкой и рукавом длиной ¾ и шорт. Шорты с широким эластичным поясом. По бокам шорт расположены карманы.</t>
    </r>
    <r>
      <rPr>
        <sz val="12"/>
        <color indexed="8"/>
        <rFont val="Arial"/>
        <family val="2"/>
        <charset val="204"/>
      </rPr>
      <t xml:space="preserve">
    Состав:
</t>
    </r>
    <r>
      <rPr>
        <b/>
        <sz val="12"/>
        <color indexed="8"/>
        <rFont val="Arial"/>
        <family val="2"/>
        <charset val="204"/>
      </rPr>
      <t>60% хлопок, 40% лён</t>
    </r>
  </si>
  <si>
    <r>
      <t xml:space="preserve">
    Рубашка</t>
    </r>
    <r>
      <rPr>
        <b/>
        <i/>
        <sz val="12"/>
        <color rgb="FF993366"/>
        <rFont val="Arial"/>
        <family val="2"/>
        <charset val="204"/>
      </rPr>
      <t xml:space="preserve"> Mia-Amore</t>
    </r>
    <r>
      <rPr>
        <sz val="12"/>
        <color theme="1"/>
        <rFont val="Arial"/>
        <family val="2"/>
        <charset val="204"/>
      </rPr>
      <t xml:space="preserve"> свободного силуэта с рукавом длиной ¾. В боковых швах обработаны карманы. По низу изделия расположены разрезы.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60% хлопок, 40% лён</t>
    </r>
  </si>
  <si>
    <r>
      <t xml:space="preserve">
    Удлиненное платье-рубашка</t>
    </r>
    <r>
      <rPr>
        <b/>
        <i/>
        <sz val="12"/>
        <color rgb="FF993366"/>
        <rFont val="Arial"/>
        <family val="2"/>
        <charset val="204"/>
      </rPr>
      <t xml:space="preserve"> Mia-Amore</t>
    </r>
    <r>
      <rPr>
        <sz val="12"/>
        <color theme="1"/>
        <rFont val="Arial"/>
        <family val="2"/>
        <charset val="204"/>
      </rPr>
      <t xml:space="preserve"> с центральной застежкой на пуговицы и коротким рукавом. По бокам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60% хлопок, 40% лён</t>
    </r>
  </si>
  <si>
    <r>
      <t xml:space="preserve">
    Классическая короткая сорочка </t>
    </r>
    <r>
      <rPr>
        <b/>
        <i/>
        <sz val="12"/>
        <color rgb="FF993366"/>
        <rFont val="Arial"/>
        <family val="2"/>
        <charset val="204"/>
      </rPr>
      <t xml:space="preserve">Mia-Amore </t>
    </r>
    <r>
      <rPr>
        <sz val="12"/>
        <color theme="1"/>
        <rFont val="Arial"/>
        <family val="2"/>
        <charset val="204"/>
      </rPr>
      <t>на широкой бретели из натурального фланелевого хлопкового полотна с рисунком в виде красно-черной клетки.</t>
    </r>
    <r>
      <rPr>
        <sz val="12"/>
        <color indexed="8"/>
        <rFont val="Arial"/>
        <family val="2"/>
        <charset val="204"/>
      </rPr>
      <t xml:space="preserve">
    Состав:
</t>
    </r>
    <r>
      <rPr>
        <b/>
        <sz val="12"/>
        <color indexed="8"/>
        <rFont val="Arial"/>
        <family val="2"/>
        <charset val="204"/>
      </rPr>
      <t>100% хлопок</t>
    </r>
  </si>
  <si>
    <r>
      <t xml:space="preserve">
    Комфортная туника</t>
    </r>
    <r>
      <rPr>
        <b/>
        <i/>
        <sz val="12"/>
        <color rgb="FF993366"/>
        <rFont val="Arial"/>
        <family val="2"/>
        <charset val="204"/>
      </rPr>
      <t xml:space="preserve"> Mia-Amore</t>
    </r>
    <r>
      <rPr>
        <sz val="12"/>
        <color theme="1"/>
        <rFont val="Arial"/>
        <family val="2"/>
        <charset val="204"/>
      </rPr>
      <t xml:space="preserve"> свободного кроя выполнена из двух видов натуральной ткани. Основной материал изделия - фланелевое хлопковое полотно в красно-чёрную клетку. Рукава и вставка по правой стороне полочки выполнены из однотонного чёрного футера-двухнитки. На груди расположен накладной карман.</t>
    </r>
    <r>
      <rPr>
        <sz val="12"/>
        <color indexed="8"/>
        <rFont val="Arial"/>
        <family val="2"/>
        <charset val="204"/>
      </rPr>
      <t xml:space="preserve">
    Состав:
</t>
    </r>
    <r>
      <rPr>
        <b/>
        <sz val="12"/>
        <color indexed="8"/>
        <rFont val="Arial"/>
        <family val="2"/>
        <charset val="204"/>
      </rPr>
      <t>100% хлопок</t>
    </r>
  </si>
  <si>
    <r>
      <t xml:space="preserve">
    Короткая туника или платье </t>
    </r>
    <r>
      <rPr>
        <b/>
        <i/>
        <sz val="12"/>
        <color rgb="FF993366"/>
        <rFont val="Arial"/>
        <family val="2"/>
        <charset val="204"/>
      </rPr>
      <t>Mia-Amore</t>
    </r>
    <r>
      <rPr>
        <sz val="12"/>
        <color theme="1"/>
        <rFont val="Arial"/>
        <family val="2"/>
        <charset val="204"/>
      </rPr>
      <t xml:space="preserve"> выполнено из принтованного искусственного шелка. Короткий цельнокроеный рукав по низу отделан черным атласом, черный пояс при желании может подчеркнуть талию. Фигурный низ слегка удлиненный по спинке создает более и креативный и неформальный образ туники. В боковых швах карманы.
 </t>
    </r>
    <r>
      <rPr>
        <sz val="12"/>
        <color indexed="8"/>
        <rFont val="Arial"/>
        <family val="2"/>
        <charset val="204"/>
      </rPr>
      <t xml:space="preserve">   Состав:
</t>
    </r>
    <r>
      <rPr>
        <b/>
        <sz val="12"/>
        <color indexed="8"/>
        <rFont val="Arial"/>
        <family val="2"/>
        <charset val="204"/>
      </rPr>
      <t>100% полиэстер</t>
    </r>
  </si>
  <si>
    <r>
      <t xml:space="preserve">
    Короткий халат </t>
    </r>
    <r>
      <rPr>
        <b/>
        <i/>
        <sz val="12"/>
        <color rgb="FF993366"/>
        <rFont val="Arial"/>
        <family val="2"/>
        <charset val="204"/>
      </rPr>
      <t>Mia-Amore</t>
    </r>
    <r>
      <rPr>
        <sz val="12"/>
        <color theme="1"/>
        <rFont val="Arial"/>
        <family val="2"/>
        <charset val="204"/>
      </rPr>
      <t xml:space="preserve"> выполнен из искусственного принтованного шелка. Манжеты выполнены из однотонного полотна. Линию борта и манжеты рукавов декорированы однотонной обтачкой с контрастным кантом. В боковых швах карманы.</t>
    </r>
    <r>
      <rPr>
        <sz val="12"/>
        <color indexed="8"/>
        <rFont val="Arial"/>
        <family val="2"/>
        <charset val="204"/>
      </rPr>
      <t xml:space="preserve">
    Состав:
</t>
    </r>
    <r>
      <rPr>
        <b/>
        <sz val="12"/>
        <color indexed="8"/>
        <rFont val="Arial"/>
        <family val="2"/>
        <charset val="204"/>
      </rPr>
      <t>полиэстер 100%</t>
    </r>
  </si>
  <si>
    <r>
      <t xml:space="preserve">
    Комплект </t>
    </r>
    <r>
      <rPr>
        <b/>
        <i/>
        <sz val="12"/>
        <color rgb="FF993366"/>
        <rFont val="Arial"/>
        <family val="2"/>
        <charset val="204"/>
      </rPr>
      <t xml:space="preserve">Mia-Amore </t>
    </r>
    <r>
      <rPr>
        <sz val="12"/>
        <color theme="1"/>
        <rFont val="Arial"/>
        <family val="2"/>
        <charset val="204"/>
      </rPr>
      <t>состоит из топа и брюк из нежного смесового шелка с цветочным принтом. Рукава топа выполнены из нежного розового кружева. Лиф топа украшен по центру изящной подвеской.</t>
    </r>
    <r>
      <rPr>
        <sz val="12"/>
        <color indexed="8"/>
        <rFont val="Arial"/>
        <family val="2"/>
        <charset val="204"/>
      </rPr>
      <t xml:space="preserve">
    Состав:
</t>
    </r>
    <r>
      <rPr>
        <b/>
        <sz val="12"/>
        <color indexed="8"/>
        <rFont val="Arial"/>
        <family val="2"/>
        <charset val="204"/>
      </rPr>
      <t>70% натуральный шелк, 25% полиэстер, 5% эластан</t>
    </r>
  </si>
  <si>
    <t xml:space="preserve">  Мэри</t>
  </si>
  <si>
    <t xml:space="preserve">  Персея</t>
  </si>
  <si>
    <t xml:space="preserve">  Капучино</t>
  </si>
  <si>
    <t>Капучино</t>
  </si>
  <si>
    <r>
      <t xml:space="preserve">
    Классическая короткая сорочка с подрезом </t>
    </r>
    <r>
      <rPr>
        <b/>
        <i/>
        <sz val="12"/>
        <color rgb="FF993366"/>
        <rFont val="Arial"/>
        <family val="2"/>
        <charset val="204"/>
      </rPr>
      <t xml:space="preserve">Mia-Amore </t>
    </r>
    <r>
      <rPr>
        <sz val="12"/>
        <color theme="1"/>
        <rFont val="Arial"/>
        <family val="2"/>
        <charset val="204"/>
      </rPr>
      <t>из смесового шелкового полотна с отделкой из вышивного кружева молочного цвета.</t>
    </r>
    <r>
      <rPr>
        <sz val="12"/>
        <color indexed="8"/>
        <rFont val="Arial"/>
        <family val="2"/>
        <charset val="204"/>
      </rPr>
      <t xml:space="preserve">
    Состав:
</t>
    </r>
    <r>
      <rPr>
        <b/>
        <sz val="12"/>
        <color indexed="8"/>
        <rFont val="Arial"/>
        <family val="2"/>
        <charset val="204"/>
      </rPr>
      <t>70% натуральный шёлк, 25% полиэстер, 5% эластан</t>
    </r>
  </si>
  <si>
    <r>
      <t xml:space="preserve">
    Классическая короткая сорочка с вытачкой </t>
    </r>
    <r>
      <rPr>
        <b/>
        <i/>
        <sz val="12"/>
        <color rgb="FF993366"/>
        <rFont val="Arial"/>
        <family val="2"/>
        <charset val="204"/>
      </rPr>
      <t xml:space="preserve">Mia-Amore </t>
    </r>
    <r>
      <rPr>
        <sz val="12"/>
        <color theme="1"/>
        <rFont val="Arial"/>
        <family val="2"/>
        <charset val="204"/>
      </rPr>
      <t xml:space="preserve">из смесового шелкового полотна с отделкой из вышивного кружева молочного цвета. </t>
    </r>
    <r>
      <rPr>
        <sz val="12"/>
        <color indexed="8"/>
        <rFont val="Arial"/>
        <family val="2"/>
        <charset val="204"/>
      </rPr>
      <t xml:space="preserve">
    Состав:
</t>
    </r>
    <r>
      <rPr>
        <b/>
        <sz val="12"/>
        <color indexed="8"/>
        <rFont val="Arial"/>
        <family val="2"/>
        <charset val="204"/>
      </rPr>
      <t>70% натуральный шёлк, 25% полиэстер, 5% эластан</t>
    </r>
  </si>
  <si>
    <r>
      <t xml:space="preserve">
    Короткий халат </t>
    </r>
    <r>
      <rPr>
        <b/>
        <i/>
        <sz val="12"/>
        <color rgb="FF993366"/>
        <rFont val="Arial"/>
        <family val="2"/>
        <charset val="204"/>
      </rPr>
      <t xml:space="preserve">Mia-Amore </t>
    </r>
    <r>
      <rPr>
        <sz val="12"/>
        <color theme="1"/>
        <rFont val="Arial"/>
        <family val="2"/>
        <charset val="204"/>
      </rPr>
      <t>из смесового шелкового полотна с отделкой по рукавам из вышивного кружева молочного цвета.</t>
    </r>
    <r>
      <rPr>
        <sz val="12"/>
        <color indexed="8"/>
        <rFont val="Arial"/>
        <family val="2"/>
        <charset val="204"/>
      </rPr>
      <t xml:space="preserve">
    Состав:
</t>
    </r>
    <r>
      <rPr>
        <b/>
        <sz val="12"/>
        <color indexed="8"/>
        <rFont val="Arial"/>
        <family val="2"/>
        <charset val="204"/>
      </rPr>
      <t>70% натуральный шёлк, 25% полиэстер, 5% эластан</t>
    </r>
  </si>
  <si>
    <t xml:space="preserve">  Электра</t>
  </si>
  <si>
    <t>Электра</t>
  </si>
  <si>
    <r>
      <t xml:space="preserve">
    Короткий запашной халат </t>
    </r>
    <r>
      <rPr>
        <b/>
        <i/>
        <sz val="12"/>
        <color rgb="FF993366"/>
        <rFont val="Arial"/>
        <family val="2"/>
        <charset val="204"/>
      </rPr>
      <t>Mia-Amore</t>
    </r>
    <r>
      <rPr>
        <sz val="12"/>
        <color theme="1"/>
        <rFont val="Arial"/>
        <family val="2"/>
        <charset val="204"/>
      </rPr>
      <t xml:space="preserve"> с широким рукавом длиной 3/4 . Халат выполнен из принтованного смесового шелка с однотонной отделкой по бортам и кружевом по низу рукавов. По бокам обработаны карманы.</t>
    </r>
    <r>
      <rPr>
        <sz val="12"/>
        <color indexed="8"/>
        <rFont val="Arial"/>
        <family val="2"/>
        <charset val="204"/>
      </rPr>
      <t xml:space="preserve">
    Состав:
</t>
    </r>
    <r>
      <rPr>
        <b/>
        <sz val="12"/>
        <color indexed="8"/>
        <rFont val="Arial"/>
        <family val="2"/>
        <charset val="204"/>
      </rPr>
      <t>70% натуральный шелк, 25% полиэстер, 5% эластан</t>
    </r>
  </si>
  <si>
    <t xml:space="preserve">  Юнона</t>
  </si>
  <si>
    <t>Юнона</t>
  </si>
  <si>
    <r>
      <t xml:space="preserve">
    Короткая сорочка </t>
    </r>
    <r>
      <rPr>
        <b/>
        <i/>
        <sz val="12"/>
        <color rgb="FF993366"/>
        <rFont val="Arial"/>
        <family val="2"/>
        <charset val="204"/>
      </rPr>
      <t xml:space="preserve">Mia-Amore </t>
    </r>
    <r>
      <rPr>
        <sz val="12"/>
        <color theme="1"/>
        <rFont val="Arial"/>
        <family val="2"/>
        <charset val="204"/>
      </rPr>
      <t xml:space="preserve">выполнена из искусственного принтованного шелка. Вырез лифа декорирован контрастным атласом.
 </t>
    </r>
    <r>
      <rPr>
        <sz val="12"/>
        <color indexed="8"/>
        <rFont val="Arial"/>
        <family val="2"/>
        <charset val="204"/>
      </rPr>
      <t xml:space="preserve">   Состав:
</t>
    </r>
    <r>
      <rPr>
        <b/>
        <sz val="12"/>
        <color indexed="8"/>
        <rFont val="Arial"/>
        <family val="2"/>
        <charset val="204"/>
      </rPr>
      <t>100% полиэстер</t>
    </r>
  </si>
  <si>
    <r>
      <t xml:space="preserve">
    Короткий запашной халат </t>
    </r>
    <r>
      <rPr>
        <b/>
        <i/>
        <sz val="12"/>
        <color rgb="FF993366"/>
        <rFont val="Arial"/>
        <family val="2"/>
        <charset val="204"/>
      </rPr>
      <t xml:space="preserve">Mia-Amore </t>
    </r>
    <r>
      <rPr>
        <sz val="12"/>
        <color theme="1"/>
        <rFont val="Arial"/>
        <family val="2"/>
        <charset val="204"/>
      </rPr>
      <t xml:space="preserve">выполнен из искусственного принтованного шелка. Низ рукавов халата декорирован кружевом, в боковых швах карманы.
 </t>
    </r>
    <r>
      <rPr>
        <sz val="12"/>
        <color indexed="8"/>
        <rFont val="Arial"/>
        <family val="2"/>
        <charset val="204"/>
      </rPr>
      <t xml:space="preserve">   Состав:
</t>
    </r>
    <r>
      <rPr>
        <b/>
        <sz val="12"/>
        <color indexed="8"/>
        <rFont val="Arial"/>
        <family val="2"/>
        <charset val="204"/>
      </rPr>
      <t>100% полиэстер</t>
    </r>
  </si>
  <si>
    <r>
      <t xml:space="preserve">
    Короткая туника </t>
    </r>
    <r>
      <rPr>
        <b/>
        <i/>
        <sz val="12"/>
        <color rgb="FF993366"/>
        <rFont val="Arial"/>
        <family val="2"/>
        <charset val="204"/>
      </rPr>
      <t xml:space="preserve">Mia-Amore </t>
    </r>
    <r>
      <rPr>
        <sz val="12"/>
        <color theme="1"/>
        <rFont val="Arial"/>
        <family val="2"/>
        <charset val="204"/>
      </rPr>
      <t xml:space="preserve">выполнена из искусственного принтованного шелка. Дизайн туники построен на сочетании принта и однотонного компаньона на спинке.
 </t>
    </r>
    <r>
      <rPr>
        <sz val="12"/>
        <color indexed="8"/>
        <rFont val="Arial"/>
        <family val="2"/>
        <charset val="204"/>
      </rPr>
      <t xml:space="preserve">   Состав:
</t>
    </r>
    <r>
      <rPr>
        <b/>
        <sz val="12"/>
        <color indexed="8"/>
        <rFont val="Arial"/>
        <family val="2"/>
        <charset val="204"/>
      </rPr>
      <t>100% полиэстер</t>
    </r>
  </si>
  <si>
    <r>
      <t xml:space="preserve">
    Удлиннёная рубашка </t>
    </r>
    <r>
      <rPr>
        <b/>
        <i/>
        <sz val="12"/>
        <color rgb="FF993366"/>
        <rFont val="Arial"/>
        <family val="2"/>
        <charset val="204"/>
      </rPr>
      <t xml:space="preserve">Mia-Amore </t>
    </r>
    <r>
      <rPr>
        <sz val="12"/>
        <color theme="1"/>
        <rFont val="Arial"/>
        <family val="2"/>
        <charset val="204"/>
      </rPr>
      <t xml:space="preserve">центральной застежкой и укороченными рукавами выполнена из искусственного принтованного шелка. Рубашка с акцентами на плечах и фигурным низом может быть как самостоятельным элементом в одежде, так и стать компаньоном для брюк и джеггинсов.
 </t>
    </r>
    <r>
      <rPr>
        <sz val="12"/>
        <color indexed="8"/>
        <rFont val="Arial"/>
        <family val="2"/>
        <charset val="204"/>
      </rPr>
      <t xml:space="preserve">   Состав:
</t>
    </r>
    <r>
      <rPr>
        <b/>
        <sz val="12"/>
        <color indexed="8"/>
        <rFont val="Arial"/>
        <family val="2"/>
        <charset val="204"/>
      </rPr>
      <t>100% полиэстер</t>
    </r>
  </si>
  <si>
    <t>Орхидеи</t>
  </si>
  <si>
    <r>
      <t xml:space="preserve">
    Короткая сорочка </t>
    </r>
    <r>
      <rPr>
        <b/>
        <i/>
        <sz val="12"/>
        <color rgb="FF993366"/>
        <rFont val="Arial"/>
        <family val="2"/>
        <charset val="204"/>
      </rPr>
      <t xml:space="preserve">Mia-Amore </t>
    </r>
    <r>
      <rPr>
        <sz val="12"/>
        <color theme="1"/>
        <rFont val="Arial"/>
        <family val="2"/>
        <charset val="204"/>
      </rPr>
      <t>без подреза на тонких бретелях выполнена из однотонного смесового шелка. Лиф сорочки украшен оригинальной вставкой из контрастного шелка-компаньона.</t>
    </r>
    <r>
      <rPr>
        <sz val="12"/>
        <color indexed="8"/>
        <rFont val="Arial"/>
        <family val="2"/>
        <charset val="204"/>
      </rPr>
      <t xml:space="preserve">
    Состав:
 </t>
    </r>
    <r>
      <rPr>
        <b/>
        <sz val="12"/>
        <color indexed="8"/>
        <rFont val="Arial"/>
        <family val="2"/>
        <charset val="204"/>
      </rPr>
      <t>58% натуральный шёлк, 42% вискоза</t>
    </r>
  </si>
  <si>
    <t>Веста</t>
  </si>
  <si>
    <r>
      <t xml:space="preserve">
    Лаконичная короткая сорочка </t>
    </r>
    <r>
      <rPr>
        <b/>
        <i/>
        <sz val="12"/>
        <color rgb="FF993366"/>
        <rFont val="Arial"/>
        <family val="2"/>
        <charset val="204"/>
      </rPr>
      <t>Mia-Amore</t>
    </r>
    <r>
      <rPr>
        <sz val="12"/>
        <color theme="1"/>
        <rFont val="Arial"/>
        <family val="2"/>
        <charset val="204"/>
      </rPr>
      <t xml:space="preserve"> на тонких бретелях без подреза под грудью, выполнена из принтованного трикотажного полотна с однотонной отделкой.</t>
    </r>
    <r>
      <rPr>
        <sz val="12"/>
        <color indexed="8"/>
        <rFont val="Arial"/>
        <family val="2"/>
        <charset val="204"/>
      </rPr>
      <t xml:space="preserve">
    Состав:
</t>
    </r>
    <r>
      <rPr>
        <b/>
        <sz val="12"/>
        <color indexed="8"/>
        <rFont val="Arial"/>
        <family val="2"/>
        <charset val="204"/>
      </rPr>
      <t xml:space="preserve"> 95% вискоза, 5% эластан</t>
    </r>
  </si>
  <si>
    <r>
      <t xml:space="preserve">
    Комплект </t>
    </r>
    <r>
      <rPr>
        <b/>
        <i/>
        <sz val="12"/>
        <color rgb="FF993366"/>
        <rFont val="Arial"/>
        <family val="2"/>
        <charset val="204"/>
      </rPr>
      <t>Mia-Amore</t>
    </r>
    <r>
      <rPr>
        <sz val="12"/>
        <color theme="1"/>
        <rFont val="Arial"/>
        <family val="2"/>
        <charset val="204"/>
      </rPr>
      <t xml:space="preserve"> состоит из топа на тонких бретелях и шорт. Топ выполнен из принтованного трикотажного полотна с однотонной отделкой, шорты полностью однотонные. По бокам шорт расположены карманы.</t>
    </r>
    <r>
      <rPr>
        <sz val="12"/>
        <color indexed="8"/>
        <rFont val="Arial"/>
        <family val="2"/>
        <charset val="204"/>
      </rPr>
      <t xml:space="preserve">
    Состав:
</t>
    </r>
    <r>
      <rPr>
        <b/>
        <sz val="12"/>
        <color indexed="8"/>
        <rFont val="Arial"/>
        <family val="2"/>
        <charset val="204"/>
      </rPr>
      <t xml:space="preserve"> 95% вискоза, 5% эластан</t>
    </r>
  </si>
  <si>
    <r>
      <t xml:space="preserve">
    Комплект</t>
    </r>
    <r>
      <rPr>
        <b/>
        <i/>
        <sz val="12"/>
        <color rgb="FF993366"/>
        <rFont val="Arial"/>
        <family val="2"/>
        <charset val="204"/>
      </rPr>
      <t xml:space="preserve"> Mia-Amore </t>
    </r>
    <r>
      <rPr>
        <sz val="12"/>
        <color theme="1"/>
        <rFont val="Arial"/>
        <family val="2"/>
        <charset val="204"/>
      </rPr>
      <t>состоит из свободного удлиненного кардигана с рукавом длиной 7/8 и широких брюк. Кардиган выполнен из комбинации принтованного и однотонного трикотажного полотна, брюки полностью однотонные.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 xml:space="preserve"> 95% вискоза, 5% эластан</t>
    </r>
  </si>
  <si>
    <r>
      <t xml:space="preserve">
    Длинный халат </t>
    </r>
    <r>
      <rPr>
        <b/>
        <i/>
        <sz val="12"/>
        <color rgb="FF993366"/>
        <rFont val="Arial"/>
        <family val="2"/>
        <charset val="204"/>
      </rPr>
      <t xml:space="preserve">Mia-Amore </t>
    </r>
    <r>
      <rPr>
        <sz val="12"/>
        <color theme="1"/>
        <rFont val="Arial"/>
        <family val="2"/>
        <charset val="204"/>
      </rPr>
      <t>с застежкой на пуговицы и длинным рукавом. Халат выполнен из комбинации принтованного и однотонного трикотажного полотна. По бокам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 xml:space="preserve"> 95% вискоза, 5% эластан</t>
    </r>
  </si>
  <si>
    <r>
      <t xml:space="preserve">
    Длинный запашной халат </t>
    </r>
    <r>
      <rPr>
        <b/>
        <i/>
        <sz val="12"/>
        <color rgb="FF993366"/>
        <rFont val="Arial"/>
        <family val="2"/>
        <charset val="204"/>
      </rPr>
      <t xml:space="preserve">Mia-Amore </t>
    </r>
    <r>
      <rPr>
        <sz val="12"/>
        <color theme="1"/>
        <rFont val="Arial"/>
        <family val="2"/>
        <charset val="204"/>
      </rPr>
      <t>с рукавом длиной ¾. Халат выполнен из принтованного трикотажного полотна с однотонными кантами в виде отделки. В боковых швах обработаны карманы.</t>
    </r>
    <r>
      <rPr>
        <sz val="12"/>
        <color indexed="8"/>
        <rFont val="Arial"/>
        <family val="2"/>
        <charset val="204"/>
      </rPr>
      <t xml:space="preserve">
    Состав:
</t>
    </r>
    <r>
      <rPr>
        <b/>
        <sz val="12"/>
        <color indexed="8"/>
        <rFont val="Arial"/>
        <family val="2"/>
        <charset val="204"/>
      </rPr>
      <t xml:space="preserve"> 95% вискоза, 5% эластан</t>
    </r>
  </si>
  <si>
    <t>Брианна</t>
  </si>
  <si>
    <r>
      <t xml:space="preserve">
    Лаконичная короткая сорочка </t>
    </r>
    <r>
      <rPr>
        <b/>
        <i/>
        <sz val="12"/>
        <color rgb="FF993366"/>
        <rFont val="Arial Cyr"/>
        <charset val="204"/>
      </rPr>
      <t>Mia-Amore</t>
    </r>
    <r>
      <rPr>
        <sz val="12"/>
        <color theme="1"/>
        <rFont val="Arial Cyr"/>
        <charset val="204"/>
      </rPr>
      <t xml:space="preserve"> на тонких бретелях, без подреза под грудью. Изделие выполнено из сочетания принтованного смесового шелка с однотонным.</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</si>
  <si>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Элегантный комплект 3-ка </t>
    </r>
    <r>
      <rPr>
        <b/>
        <i/>
        <sz val="12"/>
        <color rgb="FF993366"/>
        <rFont val="Arial Cyr"/>
        <charset val="204"/>
      </rPr>
      <t>Mia-Amore</t>
    </r>
    <r>
      <rPr>
        <sz val="12"/>
        <color theme="1"/>
        <rFont val="Arial Cyr"/>
        <charset val="204"/>
      </rPr>
      <t xml:space="preserve"> состоит из топа на широких бретелях, запашного жакета с длинным рукавом и широких брюк-палаццо. Изделия комплекта выполнены из разных сочетаний  принтованного смесового шелка.</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</si>
  <si>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Комплект </t>
    </r>
    <r>
      <rPr>
        <b/>
        <i/>
        <sz val="12"/>
        <color rgb="FF993366"/>
        <rFont val="Arial Cyr"/>
        <charset val="204"/>
      </rPr>
      <t>Mia-Amore</t>
    </r>
    <r>
      <rPr>
        <sz val="12"/>
        <color theme="1"/>
        <rFont val="Arial Cyr"/>
        <charset val="204"/>
      </rPr>
      <t xml:space="preserve"> состоит из топа свободного силуэта с коротким рукавом и широких брюк- палаццо. Изделия комплекта выполнены из разных сочетаний принтованного смесового шелка. Линию талии можно подчеркнуть за счет пояса который идет в комплекте.</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</si>
  <si>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Длинный запашной халат </t>
    </r>
    <r>
      <rPr>
        <b/>
        <i/>
        <sz val="12"/>
        <color rgb="FF993366"/>
        <rFont val="Arial Cyr"/>
        <charset val="204"/>
      </rPr>
      <t>Mia-Amore</t>
    </r>
    <r>
      <rPr>
        <sz val="12"/>
        <color theme="1"/>
        <rFont val="Arial Cyr"/>
        <charset val="204"/>
      </rPr>
      <t xml:space="preserve"> с широким длинным рукавом. Изделие выполнено из разных сочетаний  принтованного смесового шелка. По бокам расположены карманы.</t>
    </r>
    <r>
      <rPr>
        <sz val="12"/>
        <color indexed="8"/>
        <rFont val="Arial Cyr"/>
        <charset val="204"/>
      </rPr>
      <t xml:space="preserve">
    Состав:
</t>
    </r>
    <r>
      <rPr>
        <b/>
        <sz val="12"/>
        <color indexed="8"/>
        <rFont val="Arial Cyr"/>
        <charset val="204"/>
      </rPr>
      <t>70% натуральный шелк, 25% полиэстер, 5% эластан</t>
    </r>
  </si>
  <si>
    <t xml:space="preserve">  Брианна</t>
  </si>
  <si>
    <t xml:space="preserve">  Веста</t>
  </si>
  <si>
    <t>Джоди</t>
  </si>
  <si>
    <r>
      <t xml:space="preserve">
    Короткая сорочка</t>
    </r>
    <r>
      <rPr>
        <b/>
        <i/>
        <sz val="12"/>
        <color rgb="FF993366"/>
        <rFont val="Arial"/>
        <family val="2"/>
        <charset val="204"/>
      </rPr>
      <t xml:space="preserve"> Mia-Amore</t>
    </r>
    <r>
      <rPr>
        <sz val="12"/>
        <color theme="1"/>
        <rFont val="Arial"/>
        <family val="2"/>
        <charset val="204"/>
      </rPr>
      <t xml:space="preserve"> c проймой «маечного» типа выполнена из принтованного трикотажа. Горловина сорочки декорирована белым эластичным кружевом, по центру декоративный бантик с подвеской.</t>
    </r>
    <r>
      <rPr>
        <sz val="12"/>
        <color indexed="8"/>
        <rFont val="Arial"/>
        <family val="2"/>
        <charset val="204"/>
      </rPr>
      <t xml:space="preserve">
    Состав:
</t>
    </r>
    <r>
      <rPr>
        <b/>
        <sz val="12"/>
        <color indexed="8"/>
        <rFont val="Arial"/>
        <family val="2"/>
        <charset val="204"/>
      </rPr>
      <t xml:space="preserve"> 95% вискоза, 5% эластан</t>
    </r>
  </si>
  <si>
    <t>моккачино</t>
  </si>
  <si>
    <r>
      <t xml:space="preserve">
    Удобная длинная сорочка </t>
    </r>
    <r>
      <rPr>
        <b/>
        <i/>
        <sz val="12"/>
        <color rgb="FF993366"/>
        <rFont val="Arial"/>
        <family val="2"/>
        <charset val="204"/>
      </rPr>
      <t>Mia-Amore</t>
    </r>
    <r>
      <rPr>
        <sz val="12"/>
        <color theme="1"/>
        <rFont val="Arial"/>
        <family val="2"/>
        <charset val="204"/>
      </rPr>
      <t xml:space="preserve"> свободного силуэта с короткими рукавами выполнена из принтованного трикотажа. По центру сорочки спереди заложены декоративные складки, по центру горловину украшает декоративный бантик с подвеской.</t>
    </r>
    <r>
      <rPr>
        <sz val="12"/>
        <color indexed="8"/>
        <rFont val="Arial"/>
        <family val="2"/>
        <charset val="204"/>
      </rPr>
      <t xml:space="preserve">
    Состав:
</t>
    </r>
    <r>
      <rPr>
        <b/>
        <sz val="12"/>
        <color indexed="8"/>
        <rFont val="Arial"/>
        <family val="2"/>
        <charset val="204"/>
      </rPr>
      <t xml:space="preserve"> 95% вискоза, 5% эластан</t>
    </r>
  </si>
  <si>
    <r>
      <t xml:space="preserve">
    Комплект </t>
    </r>
    <r>
      <rPr>
        <b/>
        <i/>
        <sz val="12"/>
        <color rgb="FF993366"/>
        <rFont val="Arial"/>
        <family val="2"/>
        <charset val="204"/>
      </rPr>
      <t>Mia-Amore</t>
    </r>
    <r>
      <rPr>
        <sz val="12"/>
        <color theme="1"/>
        <rFont val="Arial"/>
        <family val="2"/>
        <charset val="204"/>
      </rPr>
      <t xml:space="preserve"> состоит из топа cо спущенными плечами и укороченных леггинсов, выполнен из трикотажа. Удлинённый топ выполнен из принтованнного трикотажа, леггинсы из однотонного трикотажного компаньона.</t>
    </r>
    <r>
      <rPr>
        <sz val="12"/>
        <color indexed="8"/>
        <rFont val="Arial"/>
        <family val="2"/>
        <charset val="204"/>
      </rPr>
      <t xml:space="preserve">
    Состав:
</t>
    </r>
    <r>
      <rPr>
        <b/>
        <sz val="12"/>
        <color indexed="8"/>
        <rFont val="Arial"/>
        <family val="2"/>
        <charset val="204"/>
      </rPr>
      <t xml:space="preserve"> 95% вискоза, 5% эластан</t>
    </r>
  </si>
  <si>
    <r>
      <t xml:space="preserve">
    Домашняя туника </t>
    </r>
    <r>
      <rPr>
        <b/>
        <i/>
        <sz val="12"/>
        <color rgb="FF993366"/>
        <rFont val="Arial"/>
        <family val="2"/>
        <charset val="204"/>
      </rPr>
      <t xml:space="preserve">Mia-Amore </t>
    </r>
    <r>
      <rPr>
        <sz val="12"/>
        <color theme="1"/>
        <rFont val="Arial"/>
        <family val="2"/>
        <charset val="204"/>
      </rPr>
      <t>свободного силуэта длиной ниже колен, со спущенными плечами выполнена из принтованного трикотажа. Горловина и низ рукавом обработаны однотоннной обтачкой из трикотажа. Спереди удобные накладные карманы с однотонной отделкой.</t>
    </r>
    <r>
      <rPr>
        <sz val="12"/>
        <color indexed="8"/>
        <rFont val="Arial"/>
        <family val="2"/>
        <charset val="204"/>
      </rPr>
      <t xml:space="preserve">
    Состав:
</t>
    </r>
    <r>
      <rPr>
        <b/>
        <sz val="12"/>
        <color indexed="8"/>
        <rFont val="Arial"/>
        <family val="2"/>
        <charset val="204"/>
      </rPr>
      <t xml:space="preserve"> 95% вискоза, 5% эластан</t>
    </r>
  </si>
  <si>
    <r>
      <t xml:space="preserve">
    Короткий запашной халат </t>
    </r>
    <r>
      <rPr>
        <b/>
        <i/>
        <sz val="12"/>
        <color rgb="FF993366"/>
        <rFont val="Arial"/>
        <family val="2"/>
        <charset val="204"/>
      </rPr>
      <t xml:space="preserve">Mia-Amore </t>
    </r>
    <r>
      <rPr>
        <sz val="12"/>
        <color theme="1"/>
        <rFont val="Arial"/>
        <family val="2"/>
        <charset val="204"/>
      </rPr>
      <t>с рукавами длиной ¾ выполнен из принтованного трикотажа. По низу рукава декорированы белым эластичным кружевом. Халат комплектуется поясом, в боковых швах карманы.</t>
    </r>
    <r>
      <rPr>
        <sz val="12"/>
        <color indexed="8"/>
        <rFont val="Arial"/>
        <family val="2"/>
        <charset val="204"/>
      </rPr>
      <t xml:space="preserve">
    Состав:
</t>
    </r>
    <r>
      <rPr>
        <b/>
        <sz val="12"/>
        <color indexed="8"/>
        <rFont val="Arial"/>
        <family val="2"/>
        <charset val="204"/>
      </rPr>
      <t xml:space="preserve"> 95% вискоза, 5% эластан</t>
    </r>
  </si>
  <si>
    <r>
      <t xml:space="preserve">
    Длинный запашной халат </t>
    </r>
    <r>
      <rPr>
        <b/>
        <i/>
        <sz val="12"/>
        <color rgb="FF993366"/>
        <rFont val="Arial"/>
        <family val="2"/>
        <charset val="204"/>
      </rPr>
      <t>Mia-Amore</t>
    </r>
    <r>
      <rPr>
        <sz val="12"/>
        <color theme="1"/>
        <rFont val="Arial"/>
        <family val="2"/>
        <charset val="204"/>
      </rPr>
      <t xml:space="preserve"> с длинными рукавами выполнен из принтованного трикотажа. Планка, обтачка рукавов декорированы белым кантом. Халат комплектуется поясом, в боковых швах карманы.</t>
    </r>
    <r>
      <rPr>
        <sz val="12"/>
        <color indexed="8"/>
        <rFont val="Arial"/>
        <family val="2"/>
        <charset val="204"/>
      </rPr>
      <t xml:space="preserve">
    Состав:
</t>
    </r>
    <r>
      <rPr>
        <b/>
        <sz val="12"/>
        <color indexed="8"/>
        <rFont val="Arial"/>
        <family val="2"/>
        <charset val="204"/>
      </rPr>
      <t xml:space="preserve"> 95% вискоза, 5% эластан</t>
    </r>
  </si>
  <si>
    <t>Рокси</t>
  </si>
  <si>
    <r>
      <t xml:space="preserve">
    Короткая сорочка на тонких бретелях</t>
    </r>
    <r>
      <rPr>
        <b/>
        <i/>
        <sz val="12"/>
        <color rgb="FF993366"/>
        <rFont val="Arial"/>
        <family val="2"/>
        <charset val="204"/>
      </rPr>
      <t xml:space="preserve"> Mia-Amore</t>
    </r>
    <r>
      <rPr>
        <sz val="12"/>
        <color theme="1"/>
        <rFont val="Arial"/>
        <family val="2"/>
        <charset val="204"/>
      </rPr>
      <t xml:space="preserve"> выполнена из мягкого плиссированного трикотажа с атласным блеском.
 </t>
    </r>
    <r>
      <rPr>
        <sz val="12"/>
        <color indexed="8"/>
        <rFont val="Arial"/>
        <family val="2"/>
        <charset val="204"/>
      </rPr>
      <t xml:space="preserve">   Состав:
</t>
    </r>
    <r>
      <rPr>
        <b/>
        <sz val="12"/>
        <color indexed="8"/>
        <rFont val="Arial"/>
        <family val="2"/>
        <charset val="204"/>
      </rPr>
      <t>100% полиэстер</t>
    </r>
  </si>
  <si>
    <r>
      <t xml:space="preserve">
    Нарядный комбидресс</t>
    </r>
    <r>
      <rPr>
        <b/>
        <i/>
        <sz val="12"/>
        <color rgb="FF993366"/>
        <rFont val="Arial"/>
        <family val="2"/>
        <charset val="204"/>
      </rPr>
      <t xml:space="preserve"> Mia-Amore</t>
    </r>
    <r>
      <rPr>
        <sz val="12"/>
        <color theme="1"/>
        <rFont val="Arial"/>
        <family val="2"/>
        <charset val="204"/>
      </rPr>
      <t xml:space="preserve"> с длинным рукавом и V-образным вырезом выполнен из мягкого плиссированного трикотажа с атласным блеском. Для Вашего удобства по центру спинки расположена потайная молния. Кулиска на талии изделия приталивает силуэт, подчёркивая достоинства фигуры.
 </t>
    </r>
    <r>
      <rPr>
        <sz val="12"/>
        <color indexed="8"/>
        <rFont val="Arial"/>
        <family val="2"/>
        <charset val="204"/>
      </rPr>
      <t xml:space="preserve">   Состав:
</t>
    </r>
    <r>
      <rPr>
        <b/>
        <sz val="12"/>
        <color indexed="8"/>
        <rFont val="Arial"/>
        <family val="2"/>
        <charset val="204"/>
      </rPr>
      <t>100% полиэстер</t>
    </r>
  </si>
  <si>
    <r>
      <t xml:space="preserve">
    Элегантная сорочка </t>
    </r>
    <r>
      <rPr>
        <b/>
        <i/>
        <sz val="12"/>
        <color rgb="FF993366"/>
        <rFont val="Arial"/>
        <family val="2"/>
        <charset val="204"/>
      </rPr>
      <t xml:space="preserve">Mia-Amore </t>
    </r>
    <r>
      <rPr>
        <sz val="12"/>
        <color theme="1"/>
        <rFont val="Arial"/>
        <family val="2"/>
        <charset val="204"/>
      </rPr>
      <t xml:space="preserve">на широкой бретели выполнена из мягкого плиссированного трикотажа с атласным блеском. Длина изделия – до колена.
 </t>
    </r>
    <r>
      <rPr>
        <sz val="12"/>
        <color indexed="8"/>
        <rFont val="Arial"/>
        <family val="2"/>
        <charset val="204"/>
      </rPr>
      <t xml:space="preserve">   Состав:
</t>
    </r>
    <r>
      <rPr>
        <b/>
        <sz val="12"/>
        <color indexed="8"/>
        <rFont val="Arial"/>
        <family val="2"/>
        <charset val="204"/>
      </rPr>
      <t>100% полиэстер</t>
    </r>
  </si>
  <si>
    <r>
      <t xml:space="preserve">
    Брючный комплект </t>
    </r>
    <r>
      <rPr>
        <b/>
        <i/>
        <sz val="12"/>
        <color rgb="FF993366"/>
        <rFont val="Arial"/>
        <family val="2"/>
        <charset val="204"/>
      </rPr>
      <t>Mia-Amore</t>
    </r>
    <r>
      <rPr>
        <sz val="12"/>
        <color theme="1"/>
        <rFont val="Arial"/>
        <family val="2"/>
        <charset val="204"/>
      </rPr>
      <t xml:space="preserve"> свободного кроя выполнен из мягкого плиссированного трикотажа с атласным блеском. Рубашка с длинным рукавом и застёжкой на пуговицы. По верху брюк помимо резинки так же проложена кулиска с золотистой фурнитурой.
 </t>
    </r>
    <r>
      <rPr>
        <sz val="12"/>
        <color indexed="8"/>
        <rFont val="Arial"/>
        <family val="2"/>
        <charset val="204"/>
      </rPr>
      <t xml:space="preserve">   Состав:
</t>
    </r>
    <r>
      <rPr>
        <b/>
        <sz val="12"/>
        <color indexed="8"/>
        <rFont val="Arial"/>
        <family val="2"/>
        <charset val="204"/>
      </rPr>
      <t>100% полиэстер</t>
    </r>
  </si>
  <si>
    <r>
      <t xml:space="preserve">
    Короткая туника</t>
    </r>
    <r>
      <rPr>
        <b/>
        <i/>
        <sz val="12"/>
        <color rgb="FF993366"/>
        <rFont val="Arial"/>
        <family val="2"/>
        <charset val="204"/>
      </rPr>
      <t xml:space="preserve"> Mia-Amore</t>
    </r>
    <r>
      <rPr>
        <sz val="12"/>
        <color theme="1"/>
        <rFont val="Arial"/>
        <family val="2"/>
        <charset val="204"/>
      </rPr>
      <t xml:space="preserve"> с V-образным вырезом выполнена из мягкого плиссированного трикотажа с атласным блеском. Туника с приспущенным плечом. По плечевому шву пролегает кулиска, которая позволяет регулировать ширину плеча. Кулиска на талии изделия приталивает силуэт, подчеркивая достоинства фигуры.
 </t>
    </r>
    <r>
      <rPr>
        <sz val="12"/>
        <color indexed="8"/>
        <rFont val="Arial"/>
        <family val="2"/>
        <charset val="204"/>
      </rPr>
      <t xml:space="preserve">   Состав:
</t>
    </r>
    <r>
      <rPr>
        <b/>
        <sz val="12"/>
        <color indexed="8"/>
        <rFont val="Arial"/>
        <family val="2"/>
        <charset val="204"/>
      </rPr>
      <t>100% полиэстер</t>
    </r>
  </si>
  <si>
    <r>
      <t xml:space="preserve">
    Короткий халат </t>
    </r>
    <r>
      <rPr>
        <b/>
        <i/>
        <sz val="12"/>
        <color rgb="FF993366"/>
        <rFont val="Arial"/>
        <family val="2"/>
        <charset val="204"/>
      </rPr>
      <t>Mia-Amore</t>
    </r>
    <r>
      <rPr>
        <sz val="12"/>
        <color theme="1"/>
        <rFont val="Arial"/>
        <family val="2"/>
        <charset val="204"/>
      </rPr>
      <t xml:space="preserve"> с длинным рукавом выполнен из мягкого плиссированного трикотажа с атласным блеском. Планка и пояс изделия выполнены из гладкого трикотажа с атласным блеском в тон основному материалу.
 </t>
    </r>
    <r>
      <rPr>
        <sz val="12"/>
        <color indexed="8"/>
        <rFont val="Arial"/>
        <family val="2"/>
        <charset val="204"/>
      </rPr>
      <t xml:space="preserve">   Состав:
</t>
    </r>
    <r>
      <rPr>
        <b/>
        <sz val="12"/>
        <color indexed="8"/>
        <rFont val="Arial"/>
        <family val="2"/>
        <charset val="204"/>
      </rPr>
      <t>100% полиэстер</t>
    </r>
  </si>
  <si>
    <t>Сабина</t>
  </si>
  <si>
    <r>
      <t xml:space="preserve">
    Короткая сорочка </t>
    </r>
    <r>
      <rPr>
        <b/>
        <i/>
        <sz val="12"/>
        <color rgb="FF993366"/>
        <rFont val="Arial Cyr"/>
        <charset val="204"/>
      </rPr>
      <t>Mia-Amore</t>
    </r>
    <r>
      <rPr>
        <sz val="12"/>
        <color theme="1"/>
        <rFont val="Arial Cyr"/>
        <charset val="204"/>
      </rPr>
      <t xml:space="preserve"> без подреза на тонких бретелях выполнена из принтованного смесового шёлка.</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</si>
  <si>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Комплект тройка </t>
    </r>
    <r>
      <rPr>
        <b/>
        <i/>
        <sz val="12"/>
        <color rgb="FF993366"/>
        <rFont val="Arial Cyr"/>
        <charset val="204"/>
      </rPr>
      <t xml:space="preserve">Mia-Amore </t>
    </r>
    <r>
      <rPr>
        <sz val="12"/>
        <color theme="1"/>
        <rFont val="Arial Cyr"/>
        <charset val="204"/>
      </rPr>
      <t>состоит из принтованного жакета, однотонных чёрных брюк и топа выполненных из смесового шёлка. Жакет декорирован по борту, низу рукавов и низу изделия однотонной обтачкой. Завязывается жакет на однотонный пояс.</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</si>
  <si>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Комплект </t>
    </r>
    <r>
      <rPr>
        <b/>
        <i/>
        <sz val="12"/>
        <color rgb="FF993366"/>
        <rFont val="Arial Cyr"/>
        <charset val="204"/>
      </rPr>
      <t>Mia-Amore</t>
    </r>
    <r>
      <rPr>
        <sz val="12"/>
        <color theme="1"/>
        <rFont val="Arial Cyr"/>
        <charset val="204"/>
      </rPr>
      <t xml:space="preserve"> в японском стиле состоит из принтованного жакета на завязках и однотонных брюк с воротником стойкой. Комплект выполнен из смесового шёлка.</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</si>
  <si>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Короткий халат</t>
    </r>
    <r>
      <rPr>
        <b/>
        <i/>
        <sz val="12"/>
        <color rgb="FF993366"/>
        <rFont val="Arial Cyr"/>
        <charset val="204"/>
      </rPr>
      <t xml:space="preserve"> Mia-Amore </t>
    </r>
    <r>
      <rPr>
        <sz val="12"/>
        <color theme="1"/>
        <rFont val="Arial Cyr"/>
        <charset val="204"/>
      </rPr>
      <t>выполнен из принтованного смесового шёлка. Планка, низ рукавов и низ халата, выполнен с широкой однотонной отделкой. Халат декорирован однотонным кантом.</t>
    </r>
    <r>
      <rPr>
        <sz val="12"/>
        <color indexed="8"/>
        <rFont val="Arial Cyr"/>
        <charset val="204"/>
      </rPr>
      <t xml:space="preserve">
    Состав:
</t>
    </r>
    <r>
      <rPr>
        <b/>
        <sz val="12"/>
        <color indexed="8"/>
        <rFont val="Arial Cyr"/>
        <charset val="204"/>
      </rPr>
      <t>70% натуральный шелк, 25% полиэстер, 5% эластан</t>
    </r>
  </si>
  <si>
    <t xml:space="preserve">  Сабина</t>
  </si>
  <si>
    <t xml:space="preserve">  Рокси</t>
  </si>
  <si>
    <t xml:space="preserve">  Джоди</t>
  </si>
  <si>
    <t xml:space="preserve">  Генуя</t>
  </si>
  <si>
    <t xml:space="preserve">  Кортни</t>
  </si>
  <si>
    <t>Кортни</t>
  </si>
  <si>
    <r>
      <t xml:space="preserve">
    Короткий запашной халат </t>
    </r>
    <r>
      <rPr>
        <b/>
        <i/>
        <sz val="12"/>
        <color rgb="FF993366"/>
        <rFont val="Arial"/>
        <family val="2"/>
        <charset val="204"/>
      </rPr>
      <t>Mia-Amore</t>
    </r>
    <r>
      <rPr>
        <sz val="12"/>
        <color theme="1"/>
        <rFont val="Arial"/>
        <family val="2"/>
        <charset val="204"/>
      </rPr>
      <t xml:space="preserve"> с рукавом длиной ¾. Халат выполнен из принтованного трикотажного полотна с однотонной отделкой. На полочках расположены накладные карманы.</t>
    </r>
    <r>
      <rPr>
        <sz val="12"/>
        <color indexed="8"/>
        <rFont val="Arial"/>
        <family val="2"/>
        <charset val="204"/>
      </rPr>
      <t xml:space="preserve">
    Состав:
</t>
    </r>
    <r>
      <rPr>
        <b/>
        <sz val="12"/>
        <color indexed="8"/>
        <rFont val="Arial"/>
        <family val="2"/>
        <charset val="204"/>
      </rPr>
      <t xml:space="preserve"> 95% вискоза, 5% эластан</t>
    </r>
  </si>
  <si>
    <r>
      <t xml:space="preserve">
    Комплект </t>
    </r>
    <r>
      <rPr>
        <b/>
        <i/>
        <sz val="12"/>
        <color rgb="FF993366"/>
        <rFont val="Arial"/>
        <family val="2"/>
        <charset val="204"/>
      </rPr>
      <t xml:space="preserve">Mia-Amore </t>
    </r>
    <r>
      <rPr>
        <sz val="12"/>
        <color theme="1"/>
        <rFont val="Arial"/>
        <family val="2"/>
        <charset val="204"/>
      </rPr>
      <t>состоит из удлиненного топа с коротким рукавом и бридж. Топ выполнен из сочетания принтованного и однотонного трикотажного полотна, бриджи выполнены полностью из однотонного трикотажного полотна.</t>
    </r>
    <r>
      <rPr>
        <sz val="12"/>
        <color indexed="8"/>
        <rFont val="Arial"/>
        <family val="2"/>
        <charset val="204"/>
      </rPr>
      <t xml:space="preserve">
    Состав:
</t>
    </r>
    <r>
      <rPr>
        <b/>
        <sz val="12"/>
        <color indexed="8"/>
        <rFont val="Arial"/>
        <family val="2"/>
        <charset val="204"/>
      </rPr>
      <t xml:space="preserve"> 95% вискоза, 5% эластан</t>
    </r>
  </si>
  <si>
    <r>
      <t xml:space="preserve">
    Длинная сорочка </t>
    </r>
    <r>
      <rPr>
        <b/>
        <i/>
        <sz val="12"/>
        <color rgb="FF993366"/>
        <rFont val="Arial"/>
        <family val="2"/>
        <charset val="204"/>
      </rPr>
      <t xml:space="preserve">Mia-Amore </t>
    </r>
    <r>
      <rPr>
        <sz val="12"/>
        <color theme="1"/>
        <rFont val="Arial"/>
        <family val="2"/>
        <charset val="204"/>
      </rPr>
      <t>на широких бретелях без подреза под грудью, выполнена из принтованного трикотажного полотна с однотонной отделкой.</t>
    </r>
    <r>
      <rPr>
        <sz val="12"/>
        <color indexed="8"/>
        <rFont val="Arial"/>
        <family val="2"/>
        <charset val="204"/>
      </rPr>
      <t xml:space="preserve">
    Состав:
</t>
    </r>
    <r>
      <rPr>
        <b/>
        <sz val="12"/>
        <color indexed="8"/>
        <rFont val="Arial"/>
        <family val="2"/>
        <charset val="204"/>
      </rPr>
      <t xml:space="preserve"> 95% вискоза, 5% эластан</t>
    </r>
  </si>
  <si>
    <r>
      <t xml:space="preserve">
    Комплект </t>
    </r>
    <r>
      <rPr>
        <b/>
        <i/>
        <sz val="12"/>
        <color rgb="FF993366"/>
        <rFont val="Arial"/>
        <family val="2"/>
        <charset val="204"/>
      </rPr>
      <t xml:space="preserve">Mia-Amore </t>
    </r>
    <r>
      <rPr>
        <sz val="12"/>
        <color theme="1"/>
        <rFont val="Arial"/>
        <family val="2"/>
        <charset val="204"/>
      </rPr>
      <t>состоит из топа с коротким рукавом и широких брюк. Топ выполнен из принтованного трикотажного полотна с однотонной отделкой, брюки полностью из однотонного трикотажного полотна.</t>
    </r>
    <r>
      <rPr>
        <sz val="12"/>
        <color indexed="8"/>
        <rFont val="Arial"/>
        <family val="2"/>
        <charset val="204"/>
      </rPr>
      <t xml:space="preserve">
    Состав:
</t>
    </r>
    <r>
      <rPr>
        <b/>
        <sz val="12"/>
        <color indexed="8"/>
        <rFont val="Arial"/>
        <family val="2"/>
        <charset val="204"/>
      </rPr>
      <t xml:space="preserve"> 95% вискоза, 5% эластан</t>
    </r>
  </si>
  <si>
    <t>Сальма</t>
  </si>
  <si>
    <r>
      <t xml:space="preserve">
    Короткая однотонная чёрная сорочка </t>
    </r>
    <r>
      <rPr>
        <b/>
        <i/>
        <sz val="12"/>
        <color rgb="FF993366"/>
        <rFont val="Arial Cyr"/>
        <charset val="204"/>
      </rPr>
      <t>Mia-Amore</t>
    </r>
    <r>
      <rPr>
        <sz val="12"/>
        <color theme="1"/>
        <rFont val="Arial Cyr"/>
        <charset val="204"/>
      </rPr>
      <t xml:space="preserve"> на тонких регулируемых бретелях, выполнена из смесового полотна.</t>
    </r>
    <r>
      <rPr>
        <sz val="12"/>
        <color indexed="8"/>
        <rFont val="Arial Cyr"/>
        <charset val="204"/>
      </rPr>
      <t xml:space="preserve">
    Состав:
</t>
    </r>
    <r>
      <rPr>
        <b/>
        <sz val="12"/>
        <color indexed="8"/>
        <rFont val="Arial Cyr"/>
        <charset val="204"/>
      </rPr>
      <t>58% натуральный шёлк, 42% вискоза</t>
    </r>
  </si>
  <si>
    <r>
      <t xml:space="preserve">
    Принтованная длинная сорочка</t>
    </r>
    <r>
      <rPr>
        <b/>
        <i/>
        <sz val="12"/>
        <color rgb="FF993366"/>
        <rFont val="Arial Cyr"/>
        <charset val="204"/>
      </rPr>
      <t xml:space="preserve"> Mia-Amore</t>
    </r>
    <r>
      <rPr>
        <sz val="12"/>
        <color theme="1"/>
        <rFont val="Arial Cyr"/>
        <charset val="204"/>
      </rPr>
      <t xml:space="preserve"> с широкими бретелями выполнена из смесового полотна. Сбоку сорочки обработан разрез.</t>
    </r>
    <r>
      <rPr>
        <sz val="12"/>
        <color indexed="8"/>
        <rFont val="Arial Cyr"/>
        <charset val="204"/>
      </rPr>
      <t xml:space="preserve">
    Состав:
</t>
    </r>
    <r>
      <rPr>
        <b/>
        <sz val="12"/>
        <color indexed="8"/>
        <rFont val="Arial Cyr"/>
        <charset val="204"/>
      </rPr>
      <t>58% натуральный шёлк, 42% вискоза</t>
    </r>
  </si>
  <si>
    <t>Версаль</t>
  </si>
  <si>
    <r>
      <t xml:space="preserve">
    Короткая сорочка </t>
    </r>
    <r>
      <rPr>
        <b/>
        <i/>
        <sz val="12"/>
        <color rgb="FF993366"/>
        <rFont val="Arial Cyr"/>
        <charset val="204"/>
      </rPr>
      <t>Mia-Amore</t>
    </r>
    <r>
      <rPr>
        <sz val="12"/>
        <color theme="1"/>
        <rFont val="Arial Cyr"/>
        <charset val="204"/>
      </rPr>
      <t xml:space="preserve"> на тонких регулируемых бретелях выполнена из вискозно-шёлкового полотна деворе. Лиф сорочки и спинка с перекрещенными бретелями украшены ажурным чёрным кружевом. По центру лифа декоративный бантик.</t>
    </r>
    <r>
      <rPr>
        <sz val="12"/>
        <color indexed="8"/>
        <rFont val="Arial Cyr"/>
        <charset val="204"/>
      </rPr>
      <t xml:space="preserve">
    Состав:
 </t>
    </r>
    <r>
      <rPr>
        <b/>
        <sz val="12"/>
        <color indexed="8"/>
        <rFont val="Arial Cyr"/>
        <charset val="204"/>
      </rPr>
      <t>65% натуральный шёлк, 35 вискоза</t>
    </r>
  </si>
  <si>
    <r>
      <t xml:space="preserve">
    Длинная сорочка </t>
    </r>
    <r>
      <rPr>
        <b/>
        <i/>
        <sz val="12"/>
        <color rgb="FF993366"/>
        <rFont val="Arial Cyr"/>
        <charset val="204"/>
      </rPr>
      <t>Mia-Amore</t>
    </r>
    <r>
      <rPr>
        <sz val="12"/>
        <color theme="1"/>
        <rFont val="Arial Cyr"/>
        <charset val="204"/>
      </rPr>
      <t xml:space="preserve"> на тонких регулируемых бретелях выполнена из вискозно-шёлкового полотна деворе. Лиф сорочки и низ с боковым разрезом украшены ажурным черным кружевом. По центру лифа декоративный бантик.</t>
    </r>
    <r>
      <rPr>
        <sz val="12"/>
        <color indexed="8"/>
        <rFont val="Arial Cyr"/>
        <charset val="204"/>
      </rPr>
      <t xml:space="preserve">
    Состав:
 </t>
    </r>
    <r>
      <rPr>
        <b/>
        <sz val="12"/>
        <color indexed="8"/>
        <rFont val="Arial Cyr"/>
        <charset val="204"/>
      </rPr>
      <t>65% натуральный шёлк, 35 вискоза</t>
    </r>
  </si>
  <si>
    <r>
      <t xml:space="preserve">
    Сорочка </t>
    </r>
    <r>
      <rPr>
        <b/>
        <i/>
        <sz val="12"/>
        <color rgb="FF993366"/>
        <rFont val="Arial Cyr"/>
        <charset val="204"/>
      </rPr>
      <t>Mia-Amore</t>
    </r>
    <r>
      <rPr>
        <sz val="12"/>
        <color theme="1"/>
        <rFont val="Arial Cyr"/>
        <charset val="204"/>
      </rPr>
      <t xml:space="preserve"> средней длины на тонких регулируемых бретелях выполнена из вискозно-шёлкового полотна деворе. По лифу и сбоку сорочка украшена чёрным ажурным кружевом. Сбоку сорочки разрез. По центру лифа декоративный бантик.</t>
    </r>
    <r>
      <rPr>
        <sz val="12"/>
        <color indexed="8"/>
        <rFont val="Arial Cyr"/>
        <charset val="204"/>
      </rPr>
      <t xml:space="preserve">
    Состав:
 </t>
    </r>
    <r>
      <rPr>
        <b/>
        <sz val="12"/>
        <color indexed="8"/>
        <rFont val="Arial Cyr"/>
        <charset val="204"/>
      </rPr>
      <t>65% натуральный шёлк, 35 вискоза</t>
    </r>
  </si>
  <si>
    <t>Эльза</t>
  </si>
  <si>
    <r>
      <t xml:space="preserve">
   Классическая короткая сорочка </t>
    </r>
    <r>
      <rPr>
        <b/>
        <i/>
        <sz val="12"/>
        <color rgb="FF993366"/>
        <rFont val="Arial"/>
        <family val="2"/>
        <charset val="204"/>
      </rPr>
      <t>Mia-Amore</t>
    </r>
    <r>
      <rPr>
        <sz val="12"/>
        <color theme="1"/>
        <rFont val="Arial"/>
        <family val="2"/>
        <charset val="204"/>
      </rPr>
      <t xml:space="preserve"> на тонких бретелях из искусственного шелка с цветочным принтом в темно-синей гамме.
 </t>
    </r>
    <r>
      <rPr>
        <sz val="12"/>
        <color indexed="8"/>
        <rFont val="Arial"/>
        <family val="2"/>
        <charset val="204"/>
      </rPr>
      <t xml:space="preserve">   Состав:
</t>
    </r>
    <r>
      <rPr>
        <b/>
        <sz val="12"/>
        <color indexed="8"/>
        <rFont val="Arial"/>
        <family val="2"/>
        <charset val="204"/>
      </rPr>
      <t>100% полиэстер</t>
    </r>
  </si>
  <si>
    <r>
      <t xml:space="preserve">
   Классическая короткая сорочка </t>
    </r>
    <r>
      <rPr>
        <b/>
        <i/>
        <sz val="12"/>
        <color rgb="FF993366"/>
        <rFont val="Arial"/>
        <family val="2"/>
        <charset val="204"/>
      </rPr>
      <t>Mia-Amore</t>
    </r>
    <r>
      <rPr>
        <sz val="12"/>
        <color theme="1"/>
        <rFont val="Arial"/>
        <family val="2"/>
        <charset val="204"/>
      </rPr>
      <t xml:space="preserve"> на тонких бретелях из искусственного шелка с цветочным принтом в терракотовой гамме.
 </t>
    </r>
    <r>
      <rPr>
        <sz val="12"/>
        <color indexed="8"/>
        <rFont val="Arial"/>
        <family val="2"/>
        <charset val="204"/>
      </rPr>
      <t xml:space="preserve">   Состав:
</t>
    </r>
    <r>
      <rPr>
        <b/>
        <sz val="12"/>
        <color indexed="8"/>
        <rFont val="Arial"/>
        <family val="2"/>
        <charset val="204"/>
      </rPr>
      <t>100% полиэстер</t>
    </r>
  </si>
  <si>
    <t>бронзовый</t>
  </si>
  <si>
    <r>
      <t xml:space="preserve">
   Длинная сорочка </t>
    </r>
    <r>
      <rPr>
        <b/>
        <i/>
        <sz val="12"/>
        <color rgb="FF993366"/>
        <rFont val="Arial"/>
        <family val="2"/>
        <charset val="204"/>
      </rPr>
      <t>Mia-Amore</t>
    </r>
    <r>
      <rPr>
        <sz val="12"/>
        <color theme="1"/>
        <rFont val="Arial"/>
        <family val="2"/>
        <charset val="204"/>
      </rPr>
      <t xml:space="preserve"> с вертикальными рельефами скроена по косой, выполнена из искусственного шелка с цветочным орнаментом в темно-синей гамме. Горловина сорочки украшена обтачкой с контрастным кантом. Спереди расположен эффектный разрез.
 </t>
    </r>
    <r>
      <rPr>
        <sz val="12"/>
        <color indexed="8"/>
        <rFont val="Arial"/>
        <family val="2"/>
        <charset val="204"/>
      </rPr>
      <t xml:space="preserve">   Состав:
</t>
    </r>
    <r>
      <rPr>
        <b/>
        <sz val="12"/>
        <color indexed="8"/>
        <rFont val="Arial"/>
        <family val="2"/>
        <charset val="204"/>
      </rPr>
      <t>100% полиэстер</t>
    </r>
  </si>
  <si>
    <r>
      <t xml:space="preserve">
   Комплект с шортами </t>
    </r>
    <r>
      <rPr>
        <b/>
        <i/>
        <sz val="12"/>
        <color rgb="FF993366"/>
        <rFont val="Arial"/>
        <family val="2"/>
        <charset val="204"/>
      </rPr>
      <t>Mia-Amore</t>
    </r>
    <r>
      <rPr>
        <sz val="12"/>
        <color theme="1"/>
        <rFont val="Arial"/>
        <family val="2"/>
        <charset val="204"/>
      </rPr>
      <t xml:space="preserve"> из искусственного шелка с цветочным принтом в темно-синей гамме. Топ классический с тонкими бретелями. Шорты с карманами в боковых швах, по низу шорт акцент в виде тонкого контрастного кантика.
 </t>
    </r>
    <r>
      <rPr>
        <sz val="12"/>
        <color indexed="8"/>
        <rFont val="Arial"/>
        <family val="2"/>
        <charset val="204"/>
      </rPr>
      <t xml:space="preserve">   Состав:
</t>
    </r>
    <r>
      <rPr>
        <b/>
        <sz val="12"/>
        <color indexed="8"/>
        <rFont val="Arial"/>
        <family val="2"/>
        <charset val="204"/>
      </rPr>
      <t>100% полиэстер</t>
    </r>
  </si>
  <si>
    <r>
      <t xml:space="preserve">
   Брючный комплект-тройка </t>
    </r>
    <r>
      <rPr>
        <b/>
        <i/>
        <sz val="12"/>
        <color rgb="FF993366"/>
        <rFont val="Arial"/>
        <family val="2"/>
        <charset val="204"/>
      </rPr>
      <t xml:space="preserve">Mia-Amore </t>
    </r>
    <r>
      <rPr>
        <sz val="12"/>
        <color theme="1"/>
        <rFont val="Arial"/>
        <family val="2"/>
        <charset val="204"/>
      </rPr>
      <t xml:space="preserve">из искусственного шелка с цветочным орнаментом, состоит из двубортного жакета с рукавами ¾, топа на тонких бретелях и брюк. Жакет и брюки выполнены из искусственного шелка в темно-синей гамме с отделкой тканью компаньоном и контрастным кантом, а топ выполнен из терракотового искусственного шелка. По бокам брюк расположены карманы. Линию талии можно подчеркнуть за счет пояса, который идет в комплекте.
 </t>
    </r>
    <r>
      <rPr>
        <sz val="12"/>
        <color indexed="8"/>
        <rFont val="Arial"/>
        <family val="2"/>
        <charset val="204"/>
      </rPr>
      <t xml:space="preserve">   Состав:
</t>
    </r>
    <r>
      <rPr>
        <b/>
        <sz val="12"/>
        <color indexed="8"/>
        <rFont val="Arial"/>
        <family val="2"/>
        <charset val="204"/>
      </rPr>
      <t>100% полиэстер</t>
    </r>
  </si>
  <si>
    <r>
      <t xml:space="preserve">
   Брючный комплект </t>
    </r>
    <r>
      <rPr>
        <b/>
        <i/>
        <sz val="12"/>
        <color rgb="FF993366"/>
        <rFont val="Arial"/>
        <family val="2"/>
        <charset val="204"/>
      </rPr>
      <t xml:space="preserve">Mia-Amore </t>
    </r>
    <r>
      <rPr>
        <sz val="12"/>
        <color theme="1"/>
        <rFont val="Arial"/>
        <family val="2"/>
        <charset val="204"/>
      </rPr>
      <t xml:space="preserve">из искусственного шелка с цветочным орнаментом в темно-синей гамме, состоит из жакета с рукавами ¾ и брюк. Жакет на пуговицах, воротник и широкие манжеты рукавов декорированы контрастными кантиками. Брюки из принтованного искусственного шелка с карманами в боковых швах. Комплект дополнен поясом.
 </t>
    </r>
    <r>
      <rPr>
        <sz val="12"/>
        <color indexed="8"/>
        <rFont val="Arial"/>
        <family val="2"/>
        <charset val="204"/>
      </rPr>
      <t xml:space="preserve">   Состав:
</t>
    </r>
    <r>
      <rPr>
        <b/>
        <sz val="12"/>
        <color indexed="8"/>
        <rFont val="Arial"/>
        <family val="2"/>
        <charset val="204"/>
      </rPr>
      <t>100% полиэстер</t>
    </r>
  </si>
  <si>
    <r>
      <t xml:space="preserve">
   Туника </t>
    </r>
    <r>
      <rPr>
        <b/>
        <i/>
        <sz val="12"/>
        <color rgb="FF993366"/>
        <rFont val="Arial"/>
        <family val="2"/>
        <charset val="204"/>
      </rPr>
      <t>Mia-Amore</t>
    </r>
    <r>
      <rPr>
        <sz val="12"/>
        <color theme="1"/>
        <rFont val="Arial"/>
        <family val="2"/>
        <charset val="204"/>
      </rPr>
      <t xml:space="preserve"> свободного кроя длиной до колен с цельнокроеными укороченными рукавами выполнена из принтованного искусственного  шелка. Округлый вырез горловины и низ рукавом обработаны обтачками. Туника комплектуется поясом, по бокам расположены карманы.
 </t>
    </r>
    <r>
      <rPr>
        <sz val="12"/>
        <color indexed="8"/>
        <rFont val="Arial"/>
        <family val="2"/>
        <charset val="204"/>
      </rPr>
      <t xml:space="preserve">   Состав:
</t>
    </r>
    <r>
      <rPr>
        <b/>
        <sz val="12"/>
        <color indexed="8"/>
        <rFont val="Arial"/>
        <family val="2"/>
        <charset val="204"/>
      </rPr>
      <t>100% полиэстер</t>
    </r>
  </si>
  <si>
    <r>
      <t xml:space="preserve">
   Короткий халат – кимоно </t>
    </r>
    <r>
      <rPr>
        <b/>
        <i/>
        <sz val="12"/>
        <color rgb="FF993366"/>
        <rFont val="Arial"/>
        <family val="2"/>
        <charset val="204"/>
      </rPr>
      <t>Mia-Amore</t>
    </r>
    <r>
      <rPr>
        <sz val="12"/>
        <color theme="1"/>
        <rFont val="Arial"/>
        <family val="2"/>
        <charset val="204"/>
      </rPr>
      <t xml:space="preserve"> из искусственного шелка с цветочным принтом в темно-синей гамме. Борт халата, притачные широкие манжеты на рукавах ¾ выполнены из терракотового искусственного шелка с тонким контрастным кантом. Халат комплектуется поясом.
 </t>
    </r>
    <r>
      <rPr>
        <sz val="12"/>
        <color indexed="8"/>
        <rFont val="Arial"/>
        <family val="2"/>
        <charset val="204"/>
      </rPr>
      <t xml:space="preserve">   Состав:
</t>
    </r>
    <r>
      <rPr>
        <b/>
        <sz val="12"/>
        <color indexed="8"/>
        <rFont val="Arial"/>
        <family val="2"/>
        <charset val="204"/>
      </rPr>
      <t>100% полиэстер</t>
    </r>
  </si>
  <si>
    <r>
      <t xml:space="preserve">
   Короткий халат </t>
    </r>
    <r>
      <rPr>
        <b/>
        <i/>
        <sz val="12"/>
        <color rgb="FF993366"/>
        <rFont val="Arial"/>
        <family val="2"/>
        <charset val="204"/>
      </rPr>
      <t>Mia-Amore</t>
    </r>
    <r>
      <rPr>
        <sz val="12"/>
        <color theme="1"/>
        <rFont val="Arial"/>
        <family val="2"/>
        <charset val="204"/>
      </rPr>
      <t xml:space="preserve"> на пуговицах с рукавом длиной 7/8, выполнен из принтованного искусственного шелка с цветочным орнаментом в темно-синей гамме с отделкой тканью компаньоном и контрастным кантом. В боковых швах обработаны карманы. Халат дополнен поясом.
 </t>
    </r>
    <r>
      <rPr>
        <sz val="12"/>
        <color indexed="8"/>
        <rFont val="Arial"/>
        <family val="2"/>
        <charset val="204"/>
      </rPr>
      <t xml:space="preserve">   Состав:
</t>
    </r>
    <r>
      <rPr>
        <b/>
        <sz val="12"/>
        <color indexed="8"/>
        <rFont val="Arial"/>
        <family val="2"/>
        <charset val="204"/>
      </rPr>
      <t>100% полиэстер</t>
    </r>
  </si>
  <si>
    <t>Есения</t>
  </si>
  <si>
    <r>
      <t xml:space="preserve">
    Короткий запашной халат</t>
    </r>
    <r>
      <rPr>
        <b/>
        <i/>
        <sz val="12"/>
        <color rgb="FF993366"/>
        <rFont val="Arial Cyr"/>
        <charset val="204"/>
      </rPr>
      <t xml:space="preserve"> Mia-Amore </t>
    </r>
    <r>
      <rPr>
        <sz val="12"/>
        <color theme="1"/>
        <rFont val="Arial Cyr"/>
        <charset val="204"/>
      </rPr>
      <t>выполнен из принтованного смесового шёлка. С отделкой из благородного серого цвета по низу изделия и рукава.</t>
    </r>
    <r>
      <rPr>
        <sz val="12"/>
        <color indexed="8"/>
        <rFont val="Arial Cyr"/>
        <charset val="204"/>
      </rPr>
      <t xml:space="preserve">
    Состав:
</t>
    </r>
    <r>
      <rPr>
        <b/>
        <sz val="12"/>
        <color indexed="8"/>
        <rFont val="Arial Cyr"/>
        <charset val="204"/>
      </rPr>
      <t>70% натуральный шелк, 25% полиэстер, 5% эластан</t>
    </r>
  </si>
  <si>
    <t>Бергамо</t>
  </si>
  <si>
    <r>
      <t xml:space="preserve">
  Короткий халат </t>
    </r>
    <r>
      <rPr>
        <b/>
        <i/>
        <sz val="12"/>
        <color rgb="FF993366"/>
        <rFont val="Arial Cyr"/>
        <charset val="204"/>
      </rPr>
      <t>Mia-Amore</t>
    </r>
    <r>
      <rPr>
        <sz val="12"/>
        <color theme="1"/>
        <rFont val="Arial Cyr"/>
        <charset val="204"/>
      </rPr>
      <t xml:space="preserve"> выполнен из принтованного смесового полотна. Борта халата и притачные манжеты на длинных рукавах декорированы контрастными кантами. В комплекте идет пояс.</t>
    </r>
    <r>
      <rPr>
        <sz val="12"/>
        <color indexed="8"/>
        <rFont val="Arial Cyr"/>
        <charset val="204"/>
      </rPr>
      <t xml:space="preserve">
    Состав:
 </t>
    </r>
    <r>
      <rPr>
        <b/>
        <sz val="12"/>
        <color indexed="8"/>
        <rFont val="Arial Cyr"/>
        <charset val="204"/>
      </rPr>
      <t xml:space="preserve"> 70% натуральный шёлк, 25% полиэстер, 5% эластан</t>
    </r>
  </si>
  <si>
    <r>
      <t xml:space="preserve">
   Длинный халат</t>
    </r>
    <r>
      <rPr>
        <i/>
        <sz val="12"/>
        <color rgb="FF993366"/>
        <rFont val="Arial Cyr"/>
        <charset val="204"/>
      </rPr>
      <t xml:space="preserve"> Mia-Amore </t>
    </r>
    <r>
      <rPr>
        <sz val="12"/>
        <color theme="1"/>
        <rFont val="Arial Cyr"/>
        <charset val="204"/>
      </rPr>
      <t>выполнен из принтованного смесового шёлка. Борта и  низ рукавов  выполнен с широкой однотонной отделкой. Халат декорирован однотонным кантом. В боковых швах обработаны карманы. Халат дополнен поясом.</t>
    </r>
    <r>
      <rPr>
        <sz val="12"/>
        <color indexed="8"/>
        <rFont val="Arial Cyr"/>
        <charset val="204"/>
      </rPr>
      <t xml:space="preserve">
    Состав:
 </t>
    </r>
    <r>
      <rPr>
        <b/>
        <sz val="12"/>
        <color indexed="8"/>
        <rFont val="Arial Cyr"/>
        <charset val="204"/>
      </rPr>
      <t xml:space="preserve"> 70% натуральный шёлк, 25% полиэстер, 5% эластан</t>
    </r>
  </si>
  <si>
    <t>Роксолана</t>
  </si>
  <si>
    <r>
      <t xml:space="preserve">
    Комплект </t>
    </r>
    <r>
      <rPr>
        <b/>
        <i/>
        <sz val="12"/>
        <color rgb="FF993366"/>
        <rFont val="Arial Cyr"/>
        <charset val="204"/>
      </rPr>
      <t>Mia-Amore</t>
    </r>
    <r>
      <rPr>
        <sz val="12"/>
        <color theme="1"/>
        <rFont val="Arial Cyr"/>
        <charset val="204"/>
      </rPr>
      <t xml:space="preserve"> состоит из жакета с центральной застежкой на пуговицах и брюк выполненного из принтованного смесового шёлка. Комплект декорирован однотонным кантом по борту, воротнику, на манжетах рукавов и брюк.</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</si>
  <si>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Короткий халат</t>
    </r>
    <r>
      <rPr>
        <b/>
        <i/>
        <sz val="12"/>
        <color rgb="FF993366"/>
        <rFont val="Arial Cyr"/>
        <charset val="204"/>
      </rPr>
      <t xml:space="preserve"> Mia-Amore </t>
    </r>
    <r>
      <rPr>
        <sz val="12"/>
        <color theme="1"/>
        <rFont val="Arial Cyr"/>
        <charset val="204"/>
      </rPr>
      <t>выполнен из принтованного смесового шёлка. Планка выполнена с широкой однотонной отделкой. Халат декорирован однотонным кантом.</t>
    </r>
    <r>
      <rPr>
        <sz val="12"/>
        <color indexed="8"/>
        <rFont val="Arial Cyr"/>
        <charset val="204"/>
      </rPr>
      <t xml:space="preserve">
    Состав:
</t>
    </r>
    <r>
      <rPr>
        <b/>
        <sz val="12"/>
        <color indexed="8"/>
        <rFont val="Arial Cyr"/>
        <charset val="204"/>
      </rPr>
      <t>70% натуральный шелк, 25% полиэстер, 5% эластан</t>
    </r>
  </si>
  <si>
    <t>Камея</t>
  </si>
  <si>
    <r>
      <t xml:space="preserve">
    Оригинальный комплект длинная принтованная блуза с широкими однотонными брюками палаццо</t>
    </r>
    <r>
      <rPr>
        <b/>
        <i/>
        <sz val="12"/>
        <color rgb="FF993366"/>
        <rFont val="Arial Cyr"/>
        <charset val="204"/>
      </rPr>
      <t xml:space="preserve"> Mia-Amore</t>
    </r>
    <r>
      <rPr>
        <sz val="12"/>
        <color theme="1"/>
        <rFont val="Arial Cyr"/>
        <charset val="204"/>
      </rPr>
      <t xml:space="preserve"> выполнен из смесового вискозно-шёлкового полотна. Длинная блузка с открытыми плечами и высокими разрезами прекрасно дополняет широкие брюки винного оттенка.</t>
    </r>
    <r>
      <rPr>
        <sz val="12"/>
        <color indexed="8"/>
        <rFont val="Arial Cyr"/>
        <charset val="204"/>
      </rPr>
      <t xml:space="preserve">
    Состав:
</t>
    </r>
    <r>
      <rPr>
        <b/>
        <sz val="12"/>
        <color indexed="8"/>
        <rFont val="Arial Cyr"/>
        <charset val="204"/>
      </rPr>
      <t xml:space="preserve">  58% натуральный шёлк, 42 вискоза</t>
    </r>
  </si>
  <si>
    <t>OS (FREE)</t>
  </si>
  <si>
    <t xml:space="preserve">
    Изысканная сорочка Mia-Amore выполнена из ажурного французского кружева Шантильи (Chantilly). Отрезной лиф сорочки декорирован изящным бантиком со сверкающей подвеской. В комплект входят стринги.
    Состав:
 100% полиэстер</t>
  </si>
  <si>
    <t xml:space="preserve">
    Изысканная сорочка Mia-Amore выполнена из ажурного французского кружева Шантильи (Chantilly). Отрезной лиф с вытачкой декорирован изящным бантиком со сверкающей подвеской. В комплект входят стринги.
    Состав:
 100% полиэстер</t>
  </si>
  <si>
    <t xml:space="preserve">
    Комплект с шортами Mia-Amore выполнен из ажурного французского кружева Шантильи (Chantilly). Отрезной лиф топа декорирован изящным бантиком со сверкающей подвеской. Шорты из кружева продублированы подкладкой из атласа в тон.
    Состав:
 100% полиэстер</t>
  </si>
  <si>
    <t xml:space="preserve">
    Оригинальная сорочка Mia-Amore средней длины из шелкового атласа декорирована ажурным французским кружевом Шантильи (Chantilly). Рельефы сорочки выгодно подчеркивают силуэт. Лиф сорочки декорирован изящным бантиком со сверкающей подвеской.
    Состав:
 100% полиэстер</t>
  </si>
  <si>
    <t xml:space="preserve">
    Халат Mia-Amore выполнен из шелкового атласа и декорирован ажурным французским кружевом Шантильи (Chantilly). По низу рукавов и борту халата отделка из кружева. Пояс халата выполнен из атласа.
    Состав:
 100% полиэстер</t>
  </si>
  <si>
    <t xml:space="preserve">
    Элегантный сарафан Mia-Amore на тонких бретелях, с отрезной линией талии выполнен из натуральной вискозы. Сарафан длиной до линии колен, спереди застегивается на пуговицы. Линия декольте украшена декоративным отложным воротничком с кантом, тонкие бретели регулируются. В боковых швах карманы. В комплект к сарафану идет пояс, чтобы еще больше подчеркнуть женственный силуэт.
    Состав:
100% вискоза</t>
  </si>
  <si>
    <t xml:space="preserve">
    Комплект топ с шортами Mia-Amore выполнен из натуральной вискозы. Топ по лифу и борту декорирован однотонным кантом. По центру топа застежка на декоративные пуговки.
    Состав:
100% вискоза</t>
  </si>
  <si>
    <t xml:space="preserve">
    Туника Mia-Amore длиной до колен с цельнокроенными короткими рукавами выполнена из натуральной вискозы. В комплект идет пояс, чтобы еще больше подчеркнуть женственный силуэт.
    Состав:
100% вискоза</t>
  </si>
  <si>
    <t xml:space="preserve">
    Брючный комплект Mia-Amore из принтованной тканной вискозы состоит из топа и широких брюк. Топ с коротких рукавом свободного силуэта, брюки с широким поясом на резинке. В боковых швах карманы.
    Состав:
100% вискоза</t>
  </si>
  <si>
    <t xml:space="preserve">
    Комплект Mia-Amore выполнен из принтованной вискозы. Комплект состоит из блузки и брюк. Свободная блузка с коротким цельнороеным рукавом полностью выполнена из ткани-компаньона. Брюки свободного силуэта из принтованной вискозы с боковыми вертикальными вставками из компаньона.
    Состав:
100% вискоза</t>
  </si>
  <si>
    <r>
      <t xml:space="preserve">
    Сексуальный комплект </t>
    </r>
    <r>
      <rPr>
        <b/>
        <i/>
        <sz val="12"/>
        <color rgb="FF993366"/>
        <rFont val="Arial"/>
        <family val="2"/>
        <charset val="204"/>
      </rPr>
      <t>Mia-Amore</t>
    </r>
    <r>
      <rPr>
        <sz val="12"/>
        <color theme="1"/>
        <rFont val="Arial"/>
        <family val="2"/>
        <charset val="204"/>
      </rPr>
      <t xml:space="preserve"> состоящий из запашного бралетта на тонких бретелях и шорт. Комплект выполнен из искусственного шелка с блеском и кружевными вставками.</t>
    </r>
    <r>
      <rPr>
        <sz val="12"/>
        <color indexed="8"/>
        <rFont val="Arial"/>
        <family val="2"/>
        <charset val="204"/>
      </rPr>
      <t xml:space="preserve">
    Состав:
</t>
    </r>
    <r>
      <rPr>
        <b/>
        <sz val="12"/>
        <color indexed="8"/>
        <rFont val="Arial"/>
        <family val="2"/>
        <charset val="204"/>
      </rPr>
      <t>100% полиэстер</t>
    </r>
  </si>
  <si>
    <t xml:space="preserve">  Орхидеи</t>
  </si>
  <si>
    <t xml:space="preserve">  Камея</t>
  </si>
  <si>
    <t xml:space="preserve">  Роксолана</t>
  </si>
  <si>
    <t xml:space="preserve">  Бергамо</t>
  </si>
  <si>
    <t xml:space="preserve">  Есения</t>
  </si>
  <si>
    <t xml:space="preserve">  Версаль</t>
  </si>
  <si>
    <t xml:space="preserve">  Эльза</t>
  </si>
  <si>
    <t>лавандовый</t>
  </si>
  <si>
    <r>
      <t xml:space="preserve">
    Кружевная подвязка </t>
    </r>
    <r>
      <rPr>
        <b/>
        <i/>
        <sz val="12"/>
        <color rgb="FF993366"/>
        <rFont val="Arial Cyr"/>
        <charset val="204"/>
      </rPr>
      <t>Mia-Amore</t>
    </r>
    <r>
      <rPr>
        <sz val="12"/>
        <color theme="1"/>
        <rFont val="Arial Cyr"/>
        <charset val="204"/>
      </rPr>
      <t xml:space="preserve">  - завершающий штрих образца невесты.</t>
    </r>
    <r>
      <rPr>
        <sz val="12"/>
        <color indexed="8"/>
        <rFont val="Arial Cyr"/>
        <charset val="204"/>
      </rPr>
      <t xml:space="preserve">
    Состав:
</t>
    </r>
    <r>
      <rPr>
        <b/>
        <sz val="12"/>
        <color indexed="8"/>
        <rFont val="Arial Cyr"/>
        <charset val="204"/>
      </rPr>
      <t>70% натуральный шелк, 25% полиэстер, 5% эластан</t>
    </r>
  </si>
  <si>
    <t>Алексис</t>
  </si>
  <si>
    <t>коралловый</t>
  </si>
  <si>
    <r>
      <t xml:space="preserve">
    Комфортный и элегантный короткий халат </t>
    </r>
    <r>
      <rPr>
        <b/>
        <i/>
        <sz val="12"/>
        <color rgb="FF993366"/>
        <rFont val="Arial"/>
        <family val="2"/>
        <charset val="204"/>
      </rPr>
      <t>Mia-Amore</t>
    </r>
    <r>
      <rPr>
        <sz val="12"/>
        <color theme="1"/>
        <rFont val="Arial"/>
        <family val="2"/>
        <charset val="204"/>
      </rPr>
      <t xml:space="preserve"> с кружевным рукавом.</t>
    </r>
    <r>
      <rPr>
        <sz val="12"/>
        <color indexed="8"/>
        <rFont val="Arial"/>
        <family val="2"/>
        <charset val="204"/>
      </rPr>
      <t xml:space="preserve">
    Состав:
</t>
    </r>
    <r>
      <rPr>
        <b/>
        <sz val="12"/>
        <color indexed="8"/>
        <rFont val="Arial"/>
        <family val="2"/>
        <charset val="204"/>
      </rPr>
      <t>95% вискоза, 5% эластан</t>
    </r>
  </si>
  <si>
    <r>
      <t xml:space="preserve">
    Короткий классический запашной халат-кимоно </t>
    </r>
    <r>
      <rPr>
        <b/>
        <i/>
        <sz val="12"/>
        <color rgb="FF993366"/>
        <rFont val="Arial"/>
        <family val="2"/>
        <charset val="204"/>
      </rPr>
      <t xml:space="preserve">Mia-Amore </t>
    </r>
    <r>
      <rPr>
        <sz val="12"/>
        <color theme="1"/>
        <rFont val="Arial"/>
        <family val="2"/>
        <charset val="204"/>
      </rPr>
      <t xml:space="preserve">с длинным широким рукавом, выполнен из однотонного искусственного шелка с блеском. Кружевные вставки украшают низ рукавов и концы пояса. В боковых швах обработаны карманы.
 </t>
    </r>
    <r>
      <rPr>
        <sz val="12"/>
        <color indexed="8"/>
        <rFont val="Arial"/>
        <family val="2"/>
        <charset val="204"/>
      </rPr>
      <t xml:space="preserve">   Состав:
</t>
    </r>
    <r>
      <rPr>
        <b/>
        <sz val="12"/>
        <color indexed="8"/>
        <rFont val="Arial"/>
        <family val="2"/>
        <charset val="204"/>
      </rPr>
      <t>100% полиэстер</t>
    </r>
  </si>
  <si>
    <t>Офелия</t>
  </si>
  <si>
    <t>офелия</t>
  </si>
  <si>
    <t xml:space="preserve">  Офелия</t>
  </si>
  <si>
    <r>
      <t xml:space="preserve">
   Короткая сорочка </t>
    </r>
    <r>
      <rPr>
        <b/>
        <i/>
        <sz val="12"/>
        <color rgb="FF993366"/>
        <rFont val="Arial Cyr"/>
        <charset val="204"/>
      </rPr>
      <t>Mia-Amore</t>
    </r>
    <r>
      <rPr>
        <sz val="12"/>
        <color theme="1"/>
        <rFont val="Arial Cyr"/>
        <charset val="204"/>
      </rPr>
      <t xml:space="preserve"> на тонких бретелях выполнена из принтованной смесовой ткани. Бретели и верх сорочки украшен контрастным атласом по границе которого проходит ажурное кружево. С левой стороны расположен разрез. Декор - двухцветный атласный бантик по центру и верху разреза.</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</si>
  <si>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Короткий халат-кимоно </t>
    </r>
    <r>
      <rPr>
        <b/>
        <i/>
        <sz val="12"/>
        <color rgb="FF993366"/>
        <rFont val="Arial Cyr"/>
        <charset val="204"/>
      </rPr>
      <t>Mia-Amore</t>
    </r>
    <r>
      <rPr>
        <sz val="12"/>
        <color theme="1"/>
        <rFont val="Arial Cyr"/>
        <charset val="204"/>
      </rPr>
      <t xml:space="preserve"> выполнен из принтованной смесовой ткани. Борта и низ рукавов украшены ажурным кружевом в комбинации с контрастным атласом. По бокам расположены карманы.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</si>
  <si>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Короткая сорочка </t>
    </r>
    <r>
      <rPr>
        <b/>
        <i/>
        <sz val="12"/>
        <color rgb="FF993366"/>
        <rFont val="Arial Cyr"/>
        <charset val="204"/>
      </rPr>
      <t>Mia-Amore</t>
    </r>
    <r>
      <rPr>
        <sz val="12"/>
        <color theme="1"/>
        <rFont val="Arial Cyr"/>
        <charset val="204"/>
      </rPr>
      <t xml:space="preserve"> на тонких бретелях без подреза выполнена из принтованной смесовой ткани. Сорочка украшена ажурным кружевом в комбинации с контрастным атласом. Декор - двухцветный атласный бантик по центру.</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</si>
  <si>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Комплект </t>
    </r>
    <r>
      <rPr>
        <b/>
        <i/>
        <sz val="12"/>
        <color rgb="FF993366"/>
        <rFont val="Arial Cyr"/>
        <charset val="204"/>
      </rPr>
      <t>Mia-Amore</t>
    </r>
    <r>
      <rPr>
        <sz val="12"/>
        <color theme="1"/>
        <rFont val="Arial Cyr"/>
        <charset val="204"/>
      </rPr>
      <t xml:space="preserve"> состоит из жакета с рукавом длиной 3/4 и брюк, выполнен из принтованной смесовой ткани с контрастными кантами. На брюках по бокам обработаны карманы.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</si>
  <si>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Комплект</t>
    </r>
    <r>
      <rPr>
        <b/>
        <i/>
        <sz val="12"/>
        <color rgb="FF993366"/>
        <rFont val="Arial Cyr"/>
        <charset val="204"/>
      </rPr>
      <t xml:space="preserve"> Mia-Amore</t>
    </r>
    <r>
      <rPr>
        <sz val="12"/>
        <color theme="1"/>
        <rFont val="Arial Cyr"/>
        <charset val="204"/>
      </rPr>
      <t xml:space="preserve"> состоит из блузы и брюк, выполнены принтованной смесовой ткани. Блуза на пуговицах с рукавом длиною ¾. По бокам брюк расположены карманы, а по низу разрезы.</t>
    </r>
    <r>
      <rPr>
        <sz val="12"/>
        <color indexed="8"/>
        <rFont val="Arial Cyr"/>
        <charset val="204"/>
      </rPr>
      <t xml:space="preserve">
    Состав:
</t>
    </r>
    <r>
      <rPr>
        <b/>
        <sz val="12"/>
        <color indexed="8"/>
        <rFont val="Arial Cyr"/>
        <charset val="204"/>
      </rPr>
      <t>70% натуральный шелк, 25% полиэстер, 5% эластан</t>
    </r>
  </si>
  <si>
    <t>Джустин</t>
  </si>
  <si>
    <r>
      <t xml:space="preserve">
    Короткая сорочка </t>
    </r>
    <r>
      <rPr>
        <b/>
        <i/>
        <sz val="12"/>
        <color rgb="FF993366"/>
        <rFont val="Arial"/>
        <family val="2"/>
        <charset val="204"/>
      </rPr>
      <t xml:space="preserve"> Mia-Amore</t>
    </r>
    <r>
      <rPr>
        <sz val="12"/>
        <color theme="1"/>
        <rFont val="Arial"/>
        <family val="2"/>
        <charset val="204"/>
      </rPr>
      <t xml:space="preserve"> без подреза под грудью на тонких бретелях выполнена из смесового шелка с купонным принтом расположенным по верхней части сорочки. Орнамент украшает вырез и низ сорочки. Декор – атласный бантик с подвеской.
 </t>
    </r>
    <r>
      <rPr>
        <sz val="12"/>
        <color indexed="8"/>
        <rFont val="Arial"/>
        <family val="2"/>
        <charset val="204"/>
      </rPr>
      <t xml:space="preserve">   Состав:
</t>
    </r>
    <r>
      <rPr>
        <b/>
        <sz val="12"/>
        <color indexed="8"/>
        <rFont val="Arial"/>
        <family val="2"/>
        <charset val="204"/>
      </rPr>
      <t>70% натуральный шелк, 25% полиэстер, 5% эластан</t>
    </r>
  </si>
  <si>
    <r>
      <t xml:space="preserve">
    Элегантная туника</t>
    </r>
    <r>
      <rPr>
        <b/>
        <i/>
        <sz val="12"/>
        <color indexed="25"/>
        <rFont val="Arial"/>
        <family val="2"/>
        <charset val="204"/>
      </rPr>
      <t xml:space="preserve"> Mia-Amore</t>
    </r>
    <r>
      <rPr>
        <sz val="12"/>
        <color indexed="8"/>
        <rFont val="Arial"/>
        <family val="2"/>
        <charset val="204"/>
      </rPr>
      <t xml:space="preserve"> длиной чуть ниже колен, с рукавами ¾. Низ туники и рукавов декорированы элементами кружева. Полотно вырезано четко по форме кружева, огибая каждый завиток, что придает особый шик модели.
    Состав:
</t>
    </r>
    <r>
      <rPr>
        <b/>
        <sz val="12"/>
        <color indexed="8"/>
        <rFont val="Arial"/>
        <family val="2"/>
        <charset val="204"/>
      </rPr>
      <t>70% натуральный шёлк, 25% полиэстер, 5% эластан</t>
    </r>
  </si>
  <si>
    <t xml:space="preserve">  Сальма</t>
  </si>
  <si>
    <r>
      <t xml:space="preserve">
    Длинный запашной халат</t>
    </r>
    <r>
      <rPr>
        <b/>
        <i/>
        <sz val="12"/>
        <color indexed="25"/>
        <rFont val="Arial"/>
        <family val="2"/>
        <charset val="204"/>
      </rPr>
      <t xml:space="preserve"> Mia-Amore</t>
    </r>
    <r>
      <rPr>
        <sz val="12"/>
        <color indexed="8"/>
        <rFont val="Arial"/>
        <family val="2"/>
        <charset val="204"/>
      </rPr>
      <t xml:space="preserve"> выполнен из принтованного смесового шёлка. Идеально будет смотреться как с длинной, так и с короткой сорочкой. 
    Состав:
</t>
    </r>
    <r>
      <rPr>
        <b/>
        <sz val="12"/>
        <color indexed="8"/>
        <rFont val="Arial"/>
        <family val="2"/>
        <charset val="204"/>
      </rPr>
      <t>70% натуральный шёлк, 25% полиэстер, 5% эластан</t>
    </r>
  </si>
  <si>
    <r>
      <t xml:space="preserve">
    Комплект </t>
    </r>
    <r>
      <rPr>
        <b/>
        <i/>
        <sz val="12"/>
        <color rgb="FF993366"/>
        <rFont val="Arial"/>
        <family val="2"/>
        <charset val="204"/>
      </rPr>
      <t xml:space="preserve">Mia-Amore </t>
    </r>
    <r>
      <rPr>
        <sz val="12"/>
        <color theme="1"/>
        <rFont val="Arial"/>
        <family val="2"/>
        <charset val="204"/>
      </rPr>
      <t xml:space="preserve">состоит из запашного жакета, брюк и топа выполнен из принтованного искусственного шелка и черного атласа. Боковые швы черных брюк выполнены с отделкой из принтованного атласа. Простой черный топ комплектуется с жакетом, выполненном в виде кимоно. Низ и планка жакета, а также пояс эффектно выглядят из черного атласа.
 </t>
    </r>
    <r>
      <rPr>
        <sz val="12"/>
        <color indexed="8"/>
        <rFont val="Arial"/>
        <family val="2"/>
        <charset val="204"/>
      </rPr>
      <t xml:space="preserve">   Состав:
</t>
    </r>
    <r>
      <rPr>
        <b/>
        <sz val="12"/>
        <color indexed="8"/>
        <rFont val="Arial"/>
        <family val="2"/>
        <charset val="204"/>
      </rPr>
      <t>100% полиэстер</t>
    </r>
  </si>
  <si>
    <r>
      <t xml:space="preserve">
    Короткий халат </t>
    </r>
    <r>
      <rPr>
        <b/>
        <i/>
        <sz val="12"/>
        <color rgb="FF993366"/>
        <rFont val="Arial"/>
        <family val="2"/>
        <charset val="204"/>
      </rPr>
      <t xml:space="preserve">Mia-Amore </t>
    </r>
    <r>
      <rPr>
        <sz val="12"/>
        <color theme="1"/>
        <rFont val="Arial"/>
        <family val="2"/>
        <charset val="204"/>
      </rPr>
      <t xml:space="preserve">с широкими рукавами длиной ¾ выполнен из искусственного шелка рубинового цвета. Рукава халата декорированы по низу кружевом. Халат завязывается широким эффектным поясом, в боковых швах карманы.
 </t>
    </r>
    <r>
      <rPr>
        <sz val="12"/>
        <color indexed="8"/>
        <rFont val="Arial"/>
        <family val="2"/>
        <charset val="204"/>
      </rPr>
      <t xml:space="preserve">   Состав:
</t>
    </r>
    <r>
      <rPr>
        <b/>
        <sz val="12"/>
        <color indexed="8"/>
        <rFont val="Arial"/>
        <family val="2"/>
        <charset val="204"/>
      </rPr>
      <t>100% полиэстер</t>
    </r>
  </si>
  <si>
    <r>
      <t xml:space="preserve">
    Комплект-тройка </t>
    </r>
    <r>
      <rPr>
        <b/>
        <i/>
        <sz val="12"/>
        <color rgb="FF993366"/>
        <rFont val="Arial"/>
        <family val="2"/>
        <charset val="204"/>
      </rPr>
      <t xml:space="preserve">Mia-Amore </t>
    </r>
    <r>
      <rPr>
        <sz val="12"/>
        <color theme="1"/>
        <rFont val="Arial"/>
        <family val="2"/>
        <charset val="204"/>
      </rPr>
      <t xml:space="preserve">состоит из топа, укороченного кимоно и брюк. Комплект выполнен из искусственного шелка рубинового цвета. Лиф и низ топа, а также рукава кимоно декорированы кружевом. По центру лифа бантик с подвеской. Укороченное кимоно завязывается широким эффектным поясом.
 </t>
    </r>
    <r>
      <rPr>
        <sz val="12"/>
        <color indexed="8"/>
        <rFont val="Arial"/>
        <family val="2"/>
        <charset val="204"/>
      </rPr>
      <t xml:space="preserve">   Состав:
</t>
    </r>
    <r>
      <rPr>
        <b/>
        <sz val="12"/>
        <color indexed="8"/>
        <rFont val="Arial"/>
        <family val="2"/>
        <charset val="204"/>
      </rPr>
      <t>100% полиэстер</t>
    </r>
  </si>
  <si>
    <r>
      <t xml:space="preserve">
    Длинный халат </t>
    </r>
    <r>
      <rPr>
        <b/>
        <i/>
        <sz val="12"/>
        <color rgb="FF993366"/>
        <rFont val="Arial"/>
        <family val="2"/>
        <charset val="204"/>
      </rPr>
      <t xml:space="preserve">Mia-Amore </t>
    </r>
    <r>
      <rPr>
        <sz val="12"/>
        <color theme="1"/>
        <rFont val="Arial"/>
        <family val="2"/>
        <charset val="204"/>
      </rPr>
      <t xml:space="preserve">с широкими рукавами длиной ¾ выполнен из искусственного шелка рубинового цвета. Рукава халата декорированы по низу кружевом. Халат завязывается широким эффектным поясом, в боковых швах карманы.
 </t>
    </r>
    <r>
      <rPr>
        <sz val="12"/>
        <color indexed="8"/>
        <rFont val="Arial"/>
        <family val="2"/>
        <charset val="204"/>
      </rPr>
      <t xml:space="preserve">   Состав:
</t>
    </r>
    <r>
      <rPr>
        <b/>
        <sz val="12"/>
        <color indexed="8"/>
        <rFont val="Arial"/>
        <family val="2"/>
        <charset val="204"/>
      </rPr>
      <t>100% полиэстер</t>
    </r>
  </si>
  <si>
    <r>
      <t xml:space="preserve">
    Короткая сорочка </t>
    </r>
    <r>
      <rPr>
        <b/>
        <i/>
        <sz val="12"/>
        <color rgb="FF993366"/>
        <rFont val="Arial"/>
        <family val="2"/>
        <charset val="204"/>
      </rPr>
      <t xml:space="preserve">Mia-Amore </t>
    </r>
    <r>
      <rPr>
        <sz val="12"/>
        <color theme="1"/>
        <rFont val="Arial"/>
        <family val="2"/>
        <charset val="204"/>
      </rPr>
      <t xml:space="preserve">на тонких бретелях без подреза под грудью, выполнена из однотонного искусственного шелка с блеском. Кружевные вставки расположены по вырезу и низу сорочки. С боку расположен пикантный разрез. Центр выреза украшен двухцветным атласным бантиком с подвеской.
 </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</si>
  <si>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 xml:space="preserve">Mia-Amore </t>
    </r>
    <r>
      <rPr>
        <sz val="12"/>
        <color theme="1"/>
        <rFont val="Arial"/>
        <family val="2"/>
        <charset val="204"/>
      </rPr>
      <t xml:space="preserve">состоит из топа на тонких бретелях и шорт. Комплект выполнен из однотонного искусственного шелка с блеском. Кружевные вставки украшают верх топа и низ и шорт. Декор - маленький атласный бантик с подвеской по центру выреза.
 </t>
    </r>
    <r>
      <rPr>
        <sz val="12"/>
        <color indexed="8"/>
        <rFont val="Arial"/>
        <family val="2"/>
        <charset val="204"/>
      </rPr>
      <t xml:space="preserve">   Состав:
</t>
    </r>
    <r>
      <rPr>
        <b/>
        <sz val="12"/>
        <color indexed="8"/>
        <rFont val="Arial"/>
        <family val="2"/>
        <charset val="204"/>
      </rPr>
      <t>100% полиэстер</t>
    </r>
  </si>
  <si>
    <r>
      <t xml:space="preserve">
    Короткая туника </t>
    </r>
    <r>
      <rPr>
        <b/>
        <i/>
        <sz val="12"/>
        <color rgb="FF993366"/>
        <rFont val="Arial"/>
        <family val="2"/>
        <charset val="204"/>
      </rPr>
      <t xml:space="preserve">Mia-Amore </t>
    </r>
    <r>
      <rPr>
        <sz val="12"/>
        <color theme="1"/>
        <rFont val="Arial"/>
        <family val="2"/>
        <charset val="204"/>
      </rPr>
      <t xml:space="preserve">с удлинённым по спинке низом и с короткими рукавами выполнена из однотонного искусственного шёлка. Спинка выполнена из шёлка кофейного цвета, спереди молочная отделка. В боковых швах карманы, по талии можно завязать пояс.
 </t>
    </r>
    <r>
      <rPr>
        <sz val="12"/>
        <color indexed="8"/>
        <rFont val="Arial"/>
        <family val="2"/>
        <charset val="204"/>
      </rPr>
      <t xml:space="preserve">   Состав:
</t>
    </r>
    <r>
      <rPr>
        <b/>
        <sz val="12"/>
        <color indexed="8"/>
        <rFont val="Arial"/>
        <family val="2"/>
        <charset val="204"/>
      </rPr>
      <t>97% полиэстер, 3% эластан</t>
    </r>
  </si>
  <si>
    <r>
      <t xml:space="preserve">
    Комплект </t>
    </r>
    <r>
      <rPr>
        <b/>
        <i/>
        <sz val="12"/>
        <color rgb="FF993366"/>
        <rFont val="Arial"/>
        <family val="2"/>
        <charset val="204"/>
      </rPr>
      <t xml:space="preserve">Mia-Amore </t>
    </r>
    <r>
      <rPr>
        <sz val="12"/>
        <color theme="1"/>
        <rFont val="Arial"/>
        <family val="2"/>
        <charset val="204"/>
      </rPr>
      <t xml:space="preserve">состоит из распашного на молнии блейзера и брюк, выполнен из из искусственного шёлка. Элегантные брюки-палаццо выполнены из однотонного атласа. Оригинальный принтованный блейзер на молнии по талии имеет кулиску с завязками, которые помогают регулировать изделие по ширине, по бокам разрезы. Рукава, центральная планка и низ блейзера декорированы контрастным шёлком.
 </t>
    </r>
    <r>
      <rPr>
        <sz val="12"/>
        <color indexed="8"/>
        <rFont val="Arial"/>
        <family val="2"/>
        <charset val="204"/>
      </rPr>
      <t xml:space="preserve">   Состав:
</t>
    </r>
    <r>
      <rPr>
        <b/>
        <sz val="12"/>
        <color indexed="8"/>
        <rFont val="Arial"/>
        <family val="2"/>
        <charset val="204"/>
      </rPr>
      <t>100% полиэстер</t>
    </r>
  </si>
  <si>
    <r>
      <t xml:space="preserve">
    Длинное платье-сорочка</t>
    </r>
    <r>
      <rPr>
        <b/>
        <i/>
        <sz val="12"/>
        <color rgb="FF993366"/>
        <rFont val="Arial"/>
        <family val="2"/>
        <charset val="204"/>
      </rPr>
      <t xml:space="preserve"> Mia-Amore</t>
    </r>
    <r>
      <rPr>
        <sz val="12"/>
        <color theme="1"/>
        <rFont val="Arial"/>
        <family val="2"/>
        <charset val="204"/>
      </rPr>
      <t xml:space="preserve"> на тонких бретелях выполнено из мягкого плиссированного трикотажа с атласным блеском. Сорочка свободного силуэта. В комплекте идёт пояс-косичка из гладкого трикотажа с атласным блеском, который приталивает изделие, подчёркивая достоинства фигуры.
 </t>
    </r>
    <r>
      <rPr>
        <sz val="12"/>
        <color indexed="8"/>
        <rFont val="Arial"/>
        <family val="2"/>
        <charset val="204"/>
      </rPr>
      <t xml:space="preserve">   Состав:
</t>
    </r>
    <r>
      <rPr>
        <b/>
        <sz val="12"/>
        <color indexed="8"/>
        <rFont val="Arial"/>
        <family val="2"/>
        <charset val="204"/>
      </rPr>
      <t>100% полиэстер</t>
    </r>
  </si>
  <si>
    <r>
      <t xml:space="preserve">
    Брючный комплект </t>
    </r>
    <r>
      <rPr>
        <b/>
        <i/>
        <sz val="12"/>
        <color rgb="FF993366"/>
        <rFont val="Arial"/>
        <family val="2"/>
        <charset val="204"/>
      </rPr>
      <t xml:space="preserve">Mia-Amore </t>
    </r>
    <r>
      <rPr>
        <sz val="12"/>
        <color theme="1"/>
        <rFont val="Arial"/>
        <family val="2"/>
        <charset val="204"/>
      </rPr>
      <t xml:space="preserve">с болеро на завязках выполнен из мягкого плиссированного трикотажа с атласным блеском. Болеро имеет слегка расклешённый длинный рукав. По верху брюк помимо резинки так же проложена кулиска с золотистыми наконечниками.
 </t>
    </r>
    <r>
      <rPr>
        <sz val="12"/>
        <color indexed="8"/>
        <rFont val="Arial"/>
        <family val="2"/>
        <charset val="204"/>
      </rPr>
      <t xml:space="preserve">   Состав:
</t>
    </r>
    <r>
      <rPr>
        <b/>
        <sz val="12"/>
        <color indexed="8"/>
        <rFont val="Arial"/>
        <family val="2"/>
        <charset val="204"/>
      </rPr>
      <t>100% полиэстер</t>
    </r>
  </si>
  <si>
    <r>
      <t xml:space="preserve">
    Короткая сорочка </t>
    </r>
    <r>
      <rPr>
        <b/>
        <i/>
        <sz val="12"/>
        <color rgb="FF993366"/>
        <rFont val="Arial"/>
        <family val="2"/>
        <charset val="204"/>
      </rPr>
      <t xml:space="preserve">Mia-Amore </t>
    </r>
    <r>
      <rPr>
        <sz val="12"/>
        <color theme="1"/>
        <rFont val="Arial"/>
        <family val="2"/>
        <charset val="204"/>
      </rPr>
      <t xml:space="preserve">без подреза на тонких бретелях выполнена из принтованного искусственного шелка. По бокам сорочки декор из однотонных вставок.
 </t>
    </r>
    <r>
      <rPr>
        <sz val="12"/>
        <color indexed="8"/>
        <rFont val="Arial"/>
        <family val="2"/>
        <charset val="204"/>
      </rPr>
      <t xml:space="preserve">   Состав:
</t>
    </r>
    <r>
      <rPr>
        <b/>
        <sz val="12"/>
        <color indexed="8"/>
        <rFont val="Arial"/>
        <family val="2"/>
        <charset val="204"/>
      </rPr>
      <t>100% полиэстер</t>
    </r>
  </si>
  <si>
    <r>
      <t xml:space="preserve">
    Сорочка </t>
    </r>
    <r>
      <rPr>
        <b/>
        <i/>
        <sz val="12"/>
        <color rgb="FF993366"/>
        <rFont val="Arial"/>
        <family val="2"/>
        <charset val="204"/>
      </rPr>
      <t xml:space="preserve">Mia-Amore </t>
    </r>
    <r>
      <rPr>
        <sz val="12"/>
        <color theme="1"/>
        <rFont val="Arial"/>
        <family val="2"/>
        <charset val="204"/>
      </rPr>
      <t xml:space="preserve">на бретелях маечного типа выполнена из принтованного искусственного шелка. По бокам сорочки декор из однотонных вставок.
 </t>
    </r>
    <r>
      <rPr>
        <sz val="12"/>
        <color indexed="8"/>
        <rFont val="Arial"/>
        <family val="2"/>
        <charset val="204"/>
      </rPr>
      <t xml:space="preserve">   Состав:
</t>
    </r>
    <r>
      <rPr>
        <b/>
        <sz val="12"/>
        <color indexed="8"/>
        <rFont val="Arial"/>
        <family val="2"/>
        <charset val="204"/>
      </rPr>
      <t>100% полиэстер</t>
    </r>
  </si>
  <si>
    <r>
      <t xml:space="preserve">
    Короткий запашной халат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 рукавом длиной 3/4 , выполнен из однотонного трикотажного полотна и декорирован кружевом. По бокам обработаны карманы. Халат дополнен атласным поясом.</t>
    </r>
    <r>
      <rPr>
        <sz val="12"/>
        <color indexed="8"/>
        <rFont val="Arial"/>
        <family val="2"/>
        <charset val="204"/>
      </rPr>
      <t xml:space="preserve">
    Состав:
</t>
    </r>
    <r>
      <rPr>
        <b/>
        <sz val="12"/>
        <color indexed="8"/>
        <rFont val="Arial"/>
        <family val="2"/>
        <charset val="204"/>
      </rPr>
      <t>100% вискоза</t>
    </r>
  </si>
  <si>
    <r>
      <t xml:space="preserve">
    Комплект с шортами и топом на тонких бретелях </t>
    </r>
    <r>
      <rPr>
        <b/>
        <i/>
        <sz val="12"/>
        <color rgb="FF993366"/>
        <rFont val="Arial"/>
        <family val="2"/>
        <charset val="204"/>
      </rPr>
      <t>Mia-Amore</t>
    </r>
    <r>
      <rPr>
        <sz val="12"/>
        <color rgb="FF993366"/>
        <rFont val="Arial"/>
        <family val="2"/>
        <charset val="204"/>
      </rPr>
      <t xml:space="preserve"> </t>
    </r>
    <r>
      <rPr>
        <sz val="12"/>
        <color theme="1"/>
        <rFont val="Arial"/>
        <family val="2"/>
        <charset val="204"/>
      </rPr>
      <t>выполнен из однотонного вискозного полотна с эластаном. Топ и шорты отделаны кружевом. По центру топа бантик с подвеской.</t>
    </r>
    <r>
      <rPr>
        <sz val="12"/>
        <color indexed="8"/>
        <rFont val="Arial"/>
        <family val="2"/>
        <charset val="204"/>
      </rPr>
      <t xml:space="preserve">
    Состав:
</t>
    </r>
    <r>
      <rPr>
        <b/>
        <sz val="12"/>
        <color indexed="8"/>
        <rFont val="Arial"/>
        <family val="2"/>
        <charset val="204"/>
      </rPr>
      <t>95% вискоза, 5% эластан</t>
    </r>
  </si>
  <si>
    <r>
      <t xml:space="preserve">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топа на тонких бретелях и юбки длиной до линии колена. Изделие выполнено из двух видов хлопка: однотонного и принтованного, имитирующего вышивку. В качестве отделки используется тесьма с бахромой и контрастный кант в цвет принта.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хлопок</t>
    </r>
  </si>
  <si>
    <r>
      <t xml:space="preserve">
    Платье-сарафан </t>
    </r>
    <r>
      <rPr>
        <b/>
        <i/>
        <sz val="12"/>
        <color rgb="FF993366"/>
        <rFont val="Arial"/>
        <family val="2"/>
        <charset val="204"/>
      </rPr>
      <t>Mia-Amore</t>
    </r>
    <r>
      <rPr>
        <sz val="12"/>
        <color rgb="FF993366"/>
        <rFont val="Arial"/>
        <family val="2"/>
        <charset val="204"/>
      </rPr>
      <t xml:space="preserve"> </t>
    </r>
    <r>
      <rPr>
        <sz val="12"/>
        <color theme="1"/>
        <rFont val="Arial"/>
        <family val="2"/>
        <charset val="204"/>
      </rPr>
      <t>длиной до колен выполнено из вискозы с растительным принтом в голубой гамме с этническими мотивами. Сарафан с бретелями и центральной застежкой на пуговицы. Бретели и кокетка лифа декорированы бахромой.</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</si>
  <si>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топа с коротким рукавом и шорт, выполнен из комбинации двух цветовых сочетаний тканой вискозы. По бокам шорт расположены карманы.</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</si>
  <si>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топа с коротким рукавом и широких брюк. Комплект выполнен из комбинации двух цветовых сочетаний тканой вискозы. По бокам брюк расположены карманы.</t>
    </r>
    <r>
      <rPr>
        <sz val="12"/>
        <color indexed="8"/>
        <rFont val="Arial"/>
        <family val="2"/>
        <charset val="204"/>
      </rPr>
      <t xml:space="preserve">
    Состав:
</t>
    </r>
    <r>
      <rPr>
        <b/>
        <sz val="12"/>
        <color indexed="8"/>
        <rFont val="Arial"/>
        <family val="2"/>
        <charset val="204"/>
      </rPr>
      <t>100% вискоза</t>
    </r>
  </si>
  <si>
    <r>
      <t xml:space="preserve">
    Длинная сорочка </t>
    </r>
    <r>
      <rPr>
        <b/>
        <i/>
        <sz val="12"/>
        <color rgb="FF993366"/>
        <rFont val="Arial"/>
        <family val="2"/>
        <charset val="204"/>
      </rPr>
      <t>Mia-Amore</t>
    </r>
    <r>
      <rPr>
        <sz val="12"/>
        <color rgb="FF993366"/>
        <rFont val="Arial"/>
        <family val="2"/>
        <charset val="204"/>
      </rPr>
      <t xml:space="preserve"> </t>
    </r>
    <r>
      <rPr>
        <sz val="12"/>
        <color theme="1"/>
        <rFont val="Arial"/>
        <family val="2"/>
        <charset val="204"/>
      </rPr>
      <t>на широких бретелях, без подреза под грудью, выполнена из принтованной тканой вискозы. По бокам обработаны разрезы.</t>
    </r>
    <r>
      <rPr>
        <sz val="12"/>
        <color indexed="8"/>
        <rFont val="Arial"/>
        <family val="2"/>
        <charset val="204"/>
      </rPr>
      <t xml:space="preserve">
    Состав:
</t>
    </r>
    <r>
      <rPr>
        <b/>
        <sz val="12"/>
        <color indexed="8"/>
        <rFont val="Arial"/>
        <family val="2"/>
        <charset val="204"/>
      </rPr>
      <t>100% вискоза</t>
    </r>
  </si>
  <si>
    <r>
      <t xml:space="preserve">
    Халат свободного кроя на пуговицах с капюшоном </t>
    </r>
    <r>
      <rPr>
        <b/>
        <i/>
        <sz val="12"/>
        <color rgb="FF993366"/>
        <rFont val="Arial"/>
        <family val="2"/>
        <charset val="204"/>
      </rPr>
      <t>Mia-Amore</t>
    </r>
    <r>
      <rPr>
        <sz val="12"/>
        <color rgb="FF993366"/>
        <rFont val="Arial"/>
        <family val="2"/>
        <charset val="204"/>
      </rPr>
      <t xml:space="preserve"> </t>
    </r>
    <r>
      <rPr>
        <sz val="12"/>
        <color theme="1"/>
        <rFont val="Arial"/>
        <family val="2"/>
        <charset val="204"/>
      </rPr>
      <t>выполнен из хлопковой фланелевой ткани в серо-голубую клетку, комбинированной с однотонным серым футером-двухниткой. По низу рукавов манжеты. По краю трикотажного капюшона проходит кулиска. Капюшон и рукава изделия выполнены из футера. Низ имеет округлую форму, по бокам имеются разрезы.</t>
    </r>
    <r>
      <rPr>
        <sz val="12"/>
        <color indexed="8"/>
        <rFont val="Arial"/>
        <family val="2"/>
        <charset val="204"/>
      </rPr>
      <t xml:space="preserve">
    Состав:
</t>
    </r>
    <r>
      <rPr>
        <b/>
        <sz val="12"/>
        <color indexed="8"/>
        <rFont val="Arial"/>
        <family val="2"/>
        <charset val="204"/>
      </rPr>
      <t>100% хлопок</t>
    </r>
  </si>
  <si>
    <r>
      <t xml:space="preserve">
    Мужской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однотонной серой футболки из футера-двухнитки и шорт длиной до колена, выполненных из из хлопковой фланелевой ткани в серо-голубую клетку. В шортах имеются карманы. По верху шорт помимо резинки проложена кулиска.</t>
    </r>
    <r>
      <rPr>
        <sz val="12"/>
        <color indexed="8"/>
        <rFont val="Arial"/>
        <family val="2"/>
        <charset val="204"/>
      </rPr>
      <t xml:space="preserve">
    Состав:
</t>
    </r>
    <r>
      <rPr>
        <b/>
        <sz val="12"/>
        <color indexed="8"/>
        <rFont val="Arial"/>
        <family val="2"/>
        <charset val="204"/>
      </rPr>
      <t>100% хлопок</t>
    </r>
  </si>
  <si>
    <r>
      <t xml:space="preserve">
    Туника-сарафан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 коротким рукавом и длиной ниже колена. Детали полочки декорированы продольными защипами.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60% хлопок, 40% лён</t>
    </r>
  </si>
  <si>
    <r>
      <t xml:space="preserve">
    Длинная сорочка </t>
    </r>
    <r>
      <rPr>
        <b/>
        <i/>
        <sz val="12"/>
        <color rgb="FF993366"/>
        <rFont val="Arial"/>
        <family val="2"/>
        <charset val="204"/>
      </rPr>
      <t>Mia-Amore</t>
    </r>
    <r>
      <rPr>
        <sz val="12"/>
        <color rgb="FF993366"/>
        <rFont val="Arial"/>
        <family val="2"/>
        <charset val="204"/>
      </rPr>
      <t xml:space="preserve"> </t>
    </r>
    <r>
      <rPr>
        <sz val="12"/>
        <color theme="1"/>
        <rFont val="Arial"/>
        <family val="2"/>
        <charset val="204"/>
      </rPr>
      <t>на широких бретелях, выполнена из трикотажного полотна. Горловина полочки и проймы обработаны широким двухцветным вышивным кружевом.</t>
    </r>
    <r>
      <rPr>
        <sz val="12"/>
        <color indexed="8"/>
        <rFont val="Arial"/>
        <family val="2"/>
        <charset val="204"/>
      </rPr>
      <t xml:space="preserve">
    Состав:</t>
    </r>
    <r>
      <rPr>
        <b/>
        <sz val="12"/>
        <color indexed="8"/>
        <rFont val="Arial"/>
        <family val="2"/>
        <charset val="204"/>
      </rPr>
      <t xml:space="preserve">
95% модал, 5% эластан</t>
    </r>
  </si>
  <si>
    <r>
      <t xml:space="preserve">
    Халат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 запахом выполнен из мягкого принтованного вискозного трикотажного полотна. Вырез горловины халата и низ рукавов декорированы двойной рюшей. В боковых швах халата находятся карманы. Модель дополнена поясом.</t>
    </r>
    <r>
      <rPr>
        <sz val="12"/>
        <color indexed="8"/>
        <rFont val="Arial"/>
        <family val="2"/>
        <charset val="204"/>
      </rPr>
      <t xml:space="preserve">
    Состав:
</t>
    </r>
    <r>
      <rPr>
        <b/>
        <sz val="12"/>
        <color indexed="8"/>
        <rFont val="Arial"/>
        <family val="2"/>
        <charset val="204"/>
      </rPr>
      <t>вискоза 95% эластан 5%</t>
    </r>
  </si>
  <si>
    <r>
      <t xml:space="preserve">
    Длинная рубашка-платье </t>
    </r>
    <r>
      <rPr>
        <b/>
        <i/>
        <sz val="12"/>
        <color rgb="FF993366"/>
        <rFont val="Arial"/>
        <family val="2"/>
        <charset val="204"/>
      </rPr>
      <t>Mia-Amore</t>
    </r>
    <r>
      <rPr>
        <sz val="12"/>
        <color rgb="FF993366"/>
        <rFont val="Arial"/>
        <family val="2"/>
        <charset val="204"/>
      </rPr>
      <t xml:space="preserve"> </t>
    </r>
    <r>
      <rPr>
        <sz val="12"/>
        <color theme="1"/>
        <rFont val="Arial"/>
        <family val="2"/>
        <charset val="204"/>
      </rPr>
      <t>прямого силуэта из натурального хлопка в голубую полоску. Платье длиной до щиколотки, спереди застегивается на пуговицы, на груди два накладных кармана с клапанами. Воротник отложной со стойкой. Длинные рукава подворачиваются и фиксируются хлястиком. В боковых швах карманы, внизу высокие разрезы. Низ изделия украшен вышивкой молочного цвета. В комплект идет пояс, чтобы еще больше подчеркнуть женственный силуэт.</t>
    </r>
    <r>
      <rPr>
        <sz val="12"/>
        <color indexed="8"/>
        <rFont val="Arial"/>
        <family val="2"/>
        <charset val="204"/>
      </rPr>
      <t xml:space="preserve">
    Состав:
</t>
    </r>
    <r>
      <rPr>
        <b/>
        <sz val="12"/>
        <color indexed="8"/>
        <rFont val="Arial"/>
        <family val="2"/>
        <charset val="204"/>
      </rPr>
      <t>100% хлопок</t>
    </r>
  </si>
  <si>
    <r>
      <t xml:space="preserve">
    Комплект </t>
    </r>
    <r>
      <rPr>
        <b/>
        <i/>
        <sz val="12"/>
        <color rgb="FF993366"/>
        <rFont val="Arial"/>
        <family val="2"/>
        <charset val="204"/>
      </rPr>
      <t>Mia-Amore</t>
    </r>
    <r>
      <rPr>
        <sz val="12"/>
        <color theme="1"/>
        <rFont val="Arial"/>
        <family val="2"/>
        <charset val="204"/>
      </rPr>
      <t xml:space="preserve"> состоит из топа и шорт. Топ выполнен из смесового шелка с купонным притом, а шорты из однотонной ткани. По бокам шорт расположены карманы, а понизу разрезы.
 </t>
    </r>
    <r>
      <rPr>
        <sz val="12"/>
        <color indexed="8"/>
        <rFont val="Arial"/>
        <family val="2"/>
        <charset val="204"/>
      </rPr>
      <t xml:space="preserve">   Состав:
</t>
    </r>
    <r>
      <rPr>
        <b/>
        <sz val="12"/>
        <color indexed="8"/>
        <rFont val="Arial"/>
        <family val="2"/>
        <charset val="204"/>
      </rPr>
      <t>70% натуральный шелк, 25% полиэстер, 5% эластан</t>
    </r>
  </si>
  <si>
    <t xml:space="preserve">  Даниэль</t>
  </si>
  <si>
    <t xml:space="preserve">  Хамелеон</t>
  </si>
  <si>
    <t xml:space="preserve">  Джустин</t>
  </si>
  <si>
    <t xml:space="preserve">  Стефания</t>
  </si>
  <si>
    <t xml:space="preserve">  Алексис</t>
  </si>
  <si>
    <r>
      <t xml:space="preserve">
    Комплект топ с шортами </t>
    </r>
    <r>
      <rPr>
        <b/>
        <i/>
        <sz val="12"/>
        <color rgb="FF993366"/>
        <rFont val="Arial"/>
        <family val="2"/>
        <charset val="204"/>
      </rPr>
      <t>Mia-Amore</t>
    </r>
    <r>
      <rPr>
        <sz val="12"/>
        <color theme="1"/>
        <rFont val="Arial"/>
        <family val="2"/>
        <charset val="204"/>
      </rPr>
      <t xml:space="preserve"> выполнен из искусственного шелка рубинового цвета. Лиф и низ топа, а также шорты по низу декорированы кружевом. По центру лифа бантик с подвеской.
 </t>
    </r>
    <r>
      <rPr>
        <sz val="12"/>
        <color indexed="8"/>
        <rFont val="Arial"/>
        <family val="2"/>
        <charset val="204"/>
      </rPr>
      <t xml:space="preserve">   Состав:
</t>
    </r>
    <r>
      <rPr>
        <b/>
        <sz val="12"/>
        <color indexed="8"/>
        <rFont val="Arial"/>
        <family val="2"/>
        <charset val="204"/>
      </rPr>
      <t>100% полиэстер</t>
    </r>
  </si>
  <si>
    <r>
      <t xml:space="preserve">
   Короткая сорочка</t>
    </r>
    <r>
      <rPr>
        <b/>
        <i/>
        <sz val="12"/>
        <color rgb="FF993366"/>
        <rFont val="Arial"/>
        <family val="2"/>
        <charset val="204"/>
      </rPr>
      <t xml:space="preserve"> Mia-Amore</t>
    </r>
    <r>
      <rPr>
        <sz val="12"/>
        <color theme="1"/>
        <rFont val="Arial"/>
        <family val="2"/>
        <charset val="204"/>
      </rPr>
      <t xml:space="preserve"> без подреза под грудью, на тонких бретелях, которые перекрещиваются на спине. Сорочка выполнена из однотонного искусственного шелка с блеском. Кружевные вставки украшают верх и низ сорочки. Декор - маленький атласный бантик с подвеской по центру выреза.
 </t>
    </r>
    <r>
      <rPr>
        <sz val="12"/>
        <color indexed="8"/>
        <rFont val="Arial"/>
        <family val="2"/>
        <charset val="204"/>
      </rPr>
      <t xml:space="preserve">   Состав:
</t>
    </r>
    <r>
      <rPr>
        <b/>
        <sz val="12"/>
        <color indexed="8"/>
        <rFont val="Arial"/>
        <family val="2"/>
        <charset val="204"/>
      </rPr>
      <t>100% полиэстер</t>
    </r>
  </si>
  <si>
    <r>
      <t xml:space="preserve">
    Короткая сорочка </t>
    </r>
    <r>
      <rPr>
        <b/>
        <i/>
        <sz val="12"/>
        <color rgb="FF993366"/>
        <rFont val="Arial"/>
        <family val="2"/>
        <charset val="204"/>
      </rPr>
      <t>Mia-Amore</t>
    </r>
    <r>
      <rPr>
        <sz val="12"/>
        <color theme="1"/>
        <rFont val="Arial"/>
        <family val="2"/>
        <charset val="204"/>
      </rPr>
      <t xml:space="preserve"> без подреза на тонких бретелях выполнена из принтованного искусственного шелка. Лиф сорочки декорирован однотонной отделкой.
 </t>
    </r>
    <r>
      <rPr>
        <sz val="12"/>
        <color indexed="8"/>
        <rFont val="Arial"/>
        <family val="2"/>
        <charset val="204"/>
      </rPr>
      <t xml:space="preserve">   Состав:
</t>
    </r>
    <r>
      <rPr>
        <b/>
        <sz val="12"/>
        <color indexed="8"/>
        <rFont val="Arial"/>
        <family val="2"/>
        <charset val="204"/>
      </rPr>
      <t>100% полиэстер</t>
    </r>
  </si>
  <si>
    <t>plat 100</t>
  </si>
  <si>
    <r>
      <t xml:space="preserve">                                                                                                                                       Классическая короткая сорочка </t>
    </r>
    <r>
      <rPr>
        <b/>
        <i/>
        <sz val="12"/>
        <color rgb="FF993366"/>
        <rFont val="Arial"/>
        <family val="2"/>
        <charset val="204"/>
      </rPr>
      <t>Mia-Amore</t>
    </r>
    <r>
      <rPr>
        <sz val="12"/>
        <color theme="1"/>
        <rFont val="Arial"/>
        <family val="2"/>
        <charset val="204"/>
      </rPr>
      <t xml:space="preserve"> на тонких бретелях выполнена из смесового шелка с купонным принтом расположенным по низу сорочки. Орнамент украшает вырез и низ сорочки. Декор – атласный бантик с подвеской.
    Состав:
70% натуральный шелк, 25% полиэстер, 5% эластан</t>
    </r>
  </si>
  <si>
    <t xml:space="preserve">  Кэрол</t>
  </si>
  <si>
    <t>Кэрол</t>
  </si>
  <si>
    <t>мультколор</t>
  </si>
  <si>
    <r>
      <t xml:space="preserve">
   Короткая сорочка</t>
    </r>
    <r>
      <rPr>
        <b/>
        <i/>
        <sz val="12"/>
        <color rgb="FF993366"/>
        <rFont val="Arial"/>
        <family val="2"/>
        <charset val="204"/>
      </rPr>
      <t xml:space="preserve"> Mia-Amore</t>
    </r>
    <r>
      <rPr>
        <sz val="12"/>
        <color theme="1"/>
        <rFont val="Arial"/>
        <family val="2"/>
        <charset val="204"/>
      </rPr>
      <t xml:space="preserve"> на тонких бретелях без подреза под грудью, которая выполнена из искусственного однотонного шелка с кружевными вставками по вырезу полочки и спинки. Декор - атласный бантик с подвеской по центру выреза.
 </t>
    </r>
    <r>
      <rPr>
        <sz val="12"/>
        <color indexed="8"/>
        <rFont val="Arial"/>
        <family val="2"/>
        <charset val="204"/>
      </rPr>
      <t xml:space="preserve">   Состав:
 </t>
    </r>
    <r>
      <rPr>
        <b/>
        <sz val="12"/>
        <color indexed="8"/>
        <rFont val="Arial"/>
        <family val="2"/>
        <charset val="204"/>
      </rPr>
      <t>97% полиэстер, 3% эластан</t>
    </r>
  </si>
  <si>
    <r>
      <t xml:space="preserve">
   Короткая сорочка</t>
    </r>
    <r>
      <rPr>
        <b/>
        <i/>
        <sz val="12"/>
        <color rgb="FF993366"/>
        <rFont val="Arial"/>
        <family val="2"/>
        <charset val="204"/>
      </rPr>
      <t xml:space="preserve"> Mia-Amore</t>
    </r>
    <r>
      <rPr>
        <sz val="12"/>
        <color theme="1"/>
        <rFont val="Arial"/>
        <family val="2"/>
        <charset val="204"/>
      </rPr>
      <t xml:space="preserve"> на тонких бретелях без подреза под грудью, которая выполнена из искусственного принтованного шелка с кружевными вставками по вырезу полочки и низу изделия. Декор - атласный бантик с подвеской по центру выреза.
 </t>
    </r>
    <r>
      <rPr>
        <sz val="12"/>
        <color indexed="8"/>
        <rFont val="Arial"/>
        <family val="2"/>
        <charset val="204"/>
      </rPr>
      <t xml:space="preserve">   Состав:
</t>
    </r>
    <r>
      <rPr>
        <b/>
        <sz val="12"/>
        <color indexed="8"/>
        <rFont val="Arial"/>
        <family val="2"/>
        <charset val="204"/>
      </rPr>
      <t xml:space="preserve"> 97% полиэстер, 3% эластан</t>
    </r>
  </si>
  <si>
    <r>
      <t xml:space="preserve">
   Короткий запашной халат-кимоно</t>
    </r>
    <r>
      <rPr>
        <b/>
        <i/>
        <sz val="12"/>
        <color rgb="FF993366"/>
        <rFont val="Arial"/>
        <family val="2"/>
        <charset val="204"/>
      </rPr>
      <t xml:space="preserve"> Mia-Amore</t>
    </r>
    <r>
      <rPr>
        <sz val="12"/>
        <color theme="1"/>
        <rFont val="Arial"/>
        <family val="2"/>
        <charset val="204"/>
      </rPr>
      <t xml:space="preserve"> с широким рукавом длиной 3/4. Халат выполнен из искусственного принтованного шелка с однотонной и кружевной отделкой. Линию борта подчеркивает контрастный кант. В боковых швах халата обработаны карманы.
 </t>
    </r>
    <r>
      <rPr>
        <sz val="12"/>
        <color indexed="8"/>
        <rFont val="Arial"/>
        <family val="2"/>
        <charset val="204"/>
      </rPr>
      <t xml:space="preserve">   Состав:
</t>
    </r>
    <r>
      <rPr>
        <b/>
        <sz val="12"/>
        <color indexed="8"/>
        <rFont val="Arial"/>
        <family val="2"/>
        <charset val="204"/>
      </rPr>
      <t xml:space="preserve"> 97% полиэстер, 3% эластан</t>
    </r>
  </si>
  <si>
    <r>
      <t xml:space="preserve">
   Короткая туника</t>
    </r>
    <r>
      <rPr>
        <b/>
        <i/>
        <sz val="12"/>
        <color rgb="FF993366"/>
        <rFont val="Arial"/>
        <family val="2"/>
        <charset val="204"/>
      </rPr>
      <t xml:space="preserve"> Mia-Amore </t>
    </r>
    <r>
      <rPr>
        <sz val="12"/>
        <color theme="1"/>
        <rFont val="Arial"/>
        <family val="2"/>
        <charset val="204"/>
      </rPr>
      <t xml:space="preserve">свободно силуэта с широким рукавом, которая выполнена из искусственного принтованного шелка с однотонной отделкой и контрастными кантами. В боковых швах туники расположены карманы, по низу обработаны разрезы. Линию талии можно подчеркнуть за счет пояса, который идет в комплекте.
 </t>
    </r>
    <r>
      <rPr>
        <sz val="12"/>
        <color indexed="8"/>
        <rFont val="Arial"/>
        <family val="2"/>
        <charset val="204"/>
      </rPr>
      <t xml:space="preserve">   Состав:
</t>
    </r>
    <r>
      <rPr>
        <b/>
        <sz val="12"/>
        <color indexed="8"/>
        <rFont val="Arial"/>
        <family val="2"/>
        <charset val="204"/>
      </rPr>
      <t xml:space="preserve"> 97% полиэстер, 3% эластан</t>
    </r>
  </si>
  <si>
    <r>
      <t xml:space="preserve">
   Комплект </t>
    </r>
    <r>
      <rPr>
        <b/>
        <i/>
        <sz val="12"/>
        <color rgb="FF993366"/>
        <rFont val="Arial"/>
        <family val="2"/>
        <charset val="204"/>
      </rPr>
      <t>Mia-Amore</t>
    </r>
    <r>
      <rPr>
        <sz val="12"/>
        <color theme="1"/>
        <rFont val="Arial"/>
        <family val="2"/>
        <charset val="204"/>
      </rPr>
      <t xml:space="preserve"> состоит из жакета длинным рукавом и широких брюк. Комплект выполнен из искусственного принтованного шелка с однотонной отделкой и контрастными кантами. По бокам брюк расположены карманы. Линию талии можно подчеркнуть за счет пояса, который идет в комплекте.
 </t>
    </r>
    <r>
      <rPr>
        <sz val="12"/>
        <color indexed="8"/>
        <rFont val="Arial"/>
        <family val="2"/>
        <charset val="204"/>
      </rPr>
      <t xml:space="preserve">   Состав:
</t>
    </r>
    <r>
      <rPr>
        <b/>
        <sz val="12"/>
        <color indexed="8"/>
        <rFont val="Arial"/>
        <family val="2"/>
        <charset val="204"/>
      </rPr>
      <t>97% полиэстер, 3% эластан</t>
    </r>
  </si>
  <si>
    <r>
      <t xml:space="preserve">
   Комплект </t>
    </r>
    <r>
      <rPr>
        <b/>
        <i/>
        <sz val="12"/>
        <color rgb="FF993366"/>
        <rFont val="Arial"/>
        <family val="2"/>
        <charset val="204"/>
      </rPr>
      <t>Mia-Amore</t>
    </r>
    <r>
      <rPr>
        <sz val="12"/>
        <color theme="1"/>
        <rFont val="Arial"/>
        <family val="2"/>
        <charset val="204"/>
      </rPr>
      <t xml:space="preserve"> состоит из топа на широких бретелях и свободных брюк. Комплект выполнен из искусственного принтованного шелка с кружевной отделкой. По бокам брюк расположены карманы.
 </t>
    </r>
    <r>
      <rPr>
        <sz val="12"/>
        <color indexed="8"/>
        <rFont val="Arial"/>
        <family val="2"/>
        <charset val="204"/>
      </rPr>
      <t xml:space="preserve">   Состав:
</t>
    </r>
    <r>
      <rPr>
        <b/>
        <sz val="12"/>
        <color indexed="8"/>
        <rFont val="Arial"/>
        <family val="2"/>
        <charset val="204"/>
      </rPr>
      <t>97% полиэстер, 3% эластан</t>
    </r>
  </si>
  <si>
    <r>
      <t xml:space="preserve">
   Длинный запашной халат</t>
    </r>
    <r>
      <rPr>
        <b/>
        <i/>
        <sz val="12"/>
        <color rgb="FF993366"/>
        <rFont val="Arial"/>
        <family val="2"/>
        <charset val="204"/>
      </rPr>
      <t xml:space="preserve"> Mia-Amore</t>
    </r>
    <r>
      <rPr>
        <sz val="12"/>
        <color theme="1"/>
        <rFont val="Arial"/>
        <family val="2"/>
        <charset val="204"/>
      </rPr>
      <t xml:space="preserve"> с широким рукавом длиной 3/4. Халат выполнен из искусственного принтованного шелка с однотонной и кружевной отделкой. Линию борта подчеркивает контрастный кант. В боковых швах халата обработаны карманы.
 </t>
    </r>
    <r>
      <rPr>
        <sz val="12"/>
        <color indexed="8"/>
        <rFont val="Arial"/>
        <family val="2"/>
        <charset val="204"/>
      </rPr>
      <t xml:space="preserve">   Состав:
</t>
    </r>
    <r>
      <rPr>
        <b/>
        <sz val="12"/>
        <color indexed="8"/>
        <rFont val="Arial"/>
        <family val="2"/>
        <charset val="204"/>
      </rPr>
      <t>97% полиэстер, 3% эластан</t>
    </r>
  </si>
  <si>
    <r>
      <t xml:space="preserve">
   Длинное силуэтное платье-комбинация </t>
    </r>
    <r>
      <rPr>
        <b/>
        <i/>
        <sz val="12"/>
        <color rgb="FF993366"/>
        <rFont val="Arial"/>
        <family val="2"/>
        <charset val="204"/>
      </rPr>
      <t>Mia-Amore</t>
    </r>
    <r>
      <rPr>
        <sz val="12"/>
        <color theme="1"/>
        <rFont val="Arial"/>
        <family val="2"/>
        <charset val="204"/>
      </rPr>
      <t xml:space="preserve"> с драпировкой по вырезу, которое можно использовать как в домашних образах, так и в летних уличных выходах. Изделие выполнено из искусственного однотонного шелка.
 </t>
    </r>
    <r>
      <rPr>
        <sz val="12"/>
        <color indexed="8"/>
        <rFont val="Arial"/>
        <family val="2"/>
        <charset val="204"/>
      </rPr>
      <t xml:space="preserve">   Состав:
</t>
    </r>
    <r>
      <rPr>
        <b/>
        <sz val="12"/>
        <color indexed="8"/>
        <rFont val="Arial"/>
        <family val="2"/>
        <charset val="204"/>
      </rPr>
      <t>97% полиэстер, 3% эластан</t>
    </r>
  </si>
  <si>
    <t xml:space="preserve">  Соланж</t>
  </si>
  <si>
    <t>Соланж</t>
  </si>
  <si>
    <t>серо-ментоловый</t>
  </si>
  <si>
    <r>
      <t xml:space="preserve">
   Короткая сорочка </t>
    </r>
    <r>
      <rPr>
        <b/>
        <i/>
        <sz val="12"/>
        <color rgb="FF993366"/>
        <rFont val="Arial"/>
        <family val="2"/>
        <charset val="204"/>
      </rPr>
      <t>Mia-Amore</t>
    </r>
    <r>
      <rPr>
        <sz val="12"/>
        <color theme="1"/>
        <rFont val="Arial"/>
        <family val="2"/>
        <charset val="204"/>
      </rPr>
      <t xml:space="preserve"> на тонких бретелях без подреза под грудью. Изделие выполнено из принтованного искусственного шелка с однотонной отделкой.
 </t>
    </r>
    <r>
      <rPr>
        <sz val="12"/>
        <color indexed="8"/>
        <rFont val="Arial"/>
        <family val="2"/>
        <charset val="204"/>
      </rPr>
      <t xml:space="preserve">   Состав:
  </t>
    </r>
    <r>
      <rPr>
        <b/>
        <sz val="12"/>
        <color indexed="8"/>
        <rFont val="Arial"/>
        <family val="2"/>
        <charset val="204"/>
      </rPr>
      <t>70% полиэстер, 27% лиоцел, 3% эластан</t>
    </r>
  </si>
  <si>
    <r>
      <t xml:space="preserve">
   Короткий запашной халат</t>
    </r>
    <r>
      <rPr>
        <b/>
        <i/>
        <sz val="12"/>
        <color rgb="FF993366"/>
        <rFont val="Arial"/>
        <family val="2"/>
        <charset val="204"/>
      </rPr>
      <t xml:space="preserve"> Mia-Amore </t>
    </r>
    <r>
      <rPr>
        <sz val="12"/>
        <color theme="1"/>
        <rFont val="Arial"/>
        <family val="2"/>
        <charset val="204"/>
      </rPr>
      <t xml:space="preserve">с длинным широким рукавом. Изделие выполнено из принтованного искусственного шелка с однотонной отделкой. В боковых швах обработаны карманы.
 </t>
    </r>
    <r>
      <rPr>
        <sz val="12"/>
        <color indexed="8"/>
        <rFont val="Arial"/>
        <family val="2"/>
        <charset val="204"/>
      </rPr>
      <t xml:space="preserve">   Состав:
  </t>
    </r>
    <r>
      <rPr>
        <b/>
        <sz val="12"/>
        <color indexed="8"/>
        <rFont val="Arial"/>
        <family val="2"/>
        <charset val="204"/>
      </rPr>
      <t>70% полиэстер, 27% лиоцел, 3% эластан</t>
    </r>
  </si>
  <si>
    <r>
      <t xml:space="preserve">
   Комплект </t>
    </r>
    <r>
      <rPr>
        <b/>
        <i/>
        <sz val="12"/>
        <color rgb="FF993366"/>
        <rFont val="Arial"/>
        <family val="2"/>
        <charset val="204"/>
      </rPr>
      <t xml:space="preserve">Mia-Amore </t>
    </r>
    <r>
      <rPr>
        <sz val="12"/>
        <color theme="1"/>
        <rFont val="Arial"/>
        <family val="2"/>
        <charset val="204"/>
      </rPr>
      <t xml:space="preserve">состоит из однотонного топа на широких бретелях и принтованных шорт. По бокам шорт обработаны карманы. По низу шорт расположены разрезы для свободы движения. Изделия комплекта выполнены из искусственного шелка.
 </t>
    </r>
    <r>
      <rPr>
        <sz val="12"/>
        <color indexed="8"/>
        <rFont val="Arial"/>
        <family val="2"/>
        <charset val="204"/>
      </rPr>
      <t xml:space="preserve">   Состав:
  </t>
    </r>
    <r>
      <rPr>
        <b/>
        <sz val="12"/>
        <color indexed="8"/>
        <rFont val="Arial"/>
        <family val="2"/>
        <charset val="204"/>
      </rPr>
      <t>70% полиэстер, 27% лиоцел, 3% эластан</t>
    </r>
  </si>
  <si>
    <r>
      <t xml:space="preserve">
   Комплект </t>
    </r>
    <r>
      <rPr>
        <b/>
        <i/>
        <sz val="12"/>
        <color rgb="FF993366"/>
        <rFont val="Arial"/>
        <family val="2"/>
        <charset val="204"/>
      </rPr>
      <t>Mia-Amore</t>
    </r>
    <r>
      <rPr>
        <sz val="12"/>
        <color theme="1"/>
        <rFont val="Arial"/>
        <family val="2"/>
        <charset val="204"/>
      </rPr>
      <t xml:space="preserve"> состоит из принтованного жакета свободного силуэта с рукавом 3/4 и однотонных широких брюк палаццо. Изделия комплекта выполнены из искусственного шелка. Линию талии можно подчеркнуть за счет пояса, который идет в комплекте.
 </t>
    </r>
    <r>
      <rPr>
        <sz val="12"/>
        <color indexed="8"/>
        <rFont val="Arial"/>
        <family val="2"/>
        <charset val="204"/>
      </rPr>
      <t xml:space="preserve">   Состав:
  </t>
    </r>
    <r>
      <rPr>
        <b/>
        <sz val="12"/>
        <color indexed="8"/>
        <rFont val="Arial"/>
        <family val="2"/>
        <charset val="204"/>
      </rPr>
      <t>70% полиэстер, 27% лиоцел, 3% эластан</t>
    </r>
  </si>
  <si>
    <r>
      <t xml:space="preserve">
   Длинная сорочка </t>
    </r>
    <r>
      <rPr>
        <b/>
        <i/>
        <sz val="12"/>
        <color rgb="FF993366"/>
        <rFont val="Arial"/>
        <family val="2"/>
        <charset val="204"/>
      </rPr>
      <t>Mia-Amore</t>
    </r>
    <r>
      <rPr>
        <sz val="12"/>
        <color theme="1"/>
        <rFont val="Arial"/>
        <family val="2"/>
        <charset val="204"/>
      </rPr>
      <t xml:space="preserve"> полуприлегающего силуэта на широких бретелях и V-образным вырезом горловины. По бокам расположены разрезы для свободы движения. Изделие выполнено из принтованного искусственного шелка с однотонной отделкой.
 </t>
    </r>
    <r>
      <rPr>
        <sz val="12"/>
        <color indexed="8"/>
        <rFont val="Arial"/>
        <family val="2"/>
        <charset val="204"/>
      </rPr>
      <t xml:space="preserve">   Состав:
  </t>
    </r>
    <r>
      <rPr>
        <b/>
        <sz val="12"/>
        <color indexed="8"/>
        <rFont val="Arial"/>
        <family val="2"/>
        <charset val="204"/>
      </rPr>
      <t>70% полиэстер, 27% лиоцел, 3% эластан</t>
    </r>
  </si>
  <si>
    <r>
      <t xml:space="preserve">
   Длинный запашной халат </t>
    </r>
    <r>
      <rPr>
        <b/>
        <i/>
        <sz val="12"/>
        <color rgb="FF993366"/>
        <rFont val="Arial"/>
        <family val="2"/>
        <charset val="204"/>
      </rPr>
      <t xml:space="preserve">Mia-Amore </t>
    </r>
    <r>
      <rPr>
        <sz val="12"/>
        <color theme="1"/>
        <rFont val="Arial"/>
        <family val="2"/>
        <charset val="204"/>
      </rPr>
      <t xml:space="preserve">с длинным широким рукавом. Изделие выполнено из принтованного искусственного шелка с однотонной отделкой. В боковых швах обработаны карманы.
 </t>
    </r>
    <r>
      <rPr>
        <sz val="12"/>
        <color indexed="8"/>
        <rFont val="Arial"/>
        <family val="2"/>
        <charset val="204"/>
      </rPr>
      <t xml:space="preserve">   Состав:
  </t>
    </r>
    <r>
      <rPr>
        <b/>
        <sz val="12"/>
        <color indexed="8"/>
        <rFont val="Arial"/>
        <family val="2"/>
        <charset val="204"/>
      </rPr>
      <t>70% полиэстер, 27% лиоцел, 3% эластан</t>
    </r>
  </si>
  <si>
    <r>
      <t xml:space="preserve">
   Короткая туника </t>
    </r>
    <r>
      <rPr>
        <b/>
        <i/>
        <sz val="12"/>
        <color rgb="FF993366"/>
        <rFont val="Arial"/>
        <family val="2"/>
        <charset val="204"/>
      </rPr>
      <t>Mia-Amore</t>
    </r>
    <r>
      <rPr>
        <sz val="12"/>
        <color theme="1"/>
        <rFont val="Arial"/>
        <family val="2"/>
        <charset val="204"/>
      </rPr>
      <t xml:space="preserve"> свободного силуэта с длинным рукавом. Изделие выполнено из принтованного искусственного шелка с однотонной отделкой. По бокам расположены карманы. По низу боковых швов обработаны разрезы для свободы движения. Линию талии можно подчеркнуть за счет пояса, который идет в комплекте.
 </t>
    </r>
    <r>
      <rPr>
        <sz val="12"/>
        <color indexed="8"/>
        <rFont val="Arial"/>
        <family val="2"/>
        <charset val="204"/>
      </rPr>
      <t xml:space="preserve">   Состав:
  </t>
    </r>
    <r>
      <rPr>
        <b/>
        <sz val="12"/>
        <color indexed="8"/>
        <rFont val="Arial"/>
        <family val="2"/>
        <charset val="204"/>
      </rPr>
      <t>70% полиэстер, 27% лиоцел, 3% эластан</t>
    </r>
  </si>
  <si>
    <t xml:space="preserve">  Дракон</t>
  </si>
  <si>
    <t>Дракон</t>
  </si>
  <si>
    <r>
      <t xml:space="preserve">
    Короткая сорочка </t>
    </r>
    <r>
      <rPr>
        <b/>
        <i/>
        <sz val="12"/>
        <color rgb="FF993366"/>
        <rFont val="Arial"/>
        <family val="2"/>
        <charset val="204"/>
      </rPr>
      <t>Mia-Amore</t>
    </r>
    <r>
      <rPr>
        <sz val="12"/>
        <color theme="1"/>
        <rFont val="Arial"/>
        <family val="2"/>
        <charset val="204"/>
      </rPr>
      <t xml:space="preserve"> на тонких бретелях, без подреза под грудью. Модель выполнена из принтованной тканой вискозы.</t>
    </r>
    <r>
      <rPr>
        <sz val="12"/>
        <color indexed="8"/>
        <rFont val="Arial"/>
        <family val="2"/>
        <charset val="204"/>
      </rPr>
      <t xml:space="preserve">
    Состав:
</t>
    </r>
    <r>
      <rPr>
        <b/>
        <sz val="12"/>
        <color indexed="8"/>
        <rFont val="Arial"/>
        <family val="2"/>
        <charset val="204"/>
      </rPr>
      <t xml:space="preserve"> 100% вискоза</t>
    </r>
  </si>
  <si>
    <r>
      <t xml:space="preserve">
    Платье-туника до колен с воротником-стойкой </t>
    </r>
    <r>
      <rPr>
        <b/>
        <i/>
        <sz val="12"/>
        <color rgb="FF993366"/>
        <rFont val="Arial"/>
        <family val="2"/>
        <charset val="204"/>
      </rPr>
      <t>Mia-Amore</t>
    </r>
    <r>
      <rPr>
        <sz val="12"/>
        <color theme="1"/>
        <rFont val="Arial"/>
        <family val="2"/>
        <charset val="204"/>
      </rPr>
      <t>, выполнено из вискозного принтованного полотна. По груди платье декорировано тремя плетеными пуговицами-застежками. По низу боковых швов обработаны разрезы, в боковых швах расположены карманы.</t>
    </r>
    <r>
      <rPr>
        <sz val="12"/>
        <color indexed="8"/>
        <rFont val="Arial"/>
        <family val="2"/>
        <charset val="204"/>
      </rPr>
      <t xml:space="preserve">
    Состав:
</t>
    </r>
    <r>
      <rPr>
        <b/>
        <sz val="12"/>
        <color indexed="8"/>
        <rFont val="Arial"/>
        <family val="2"/>
        <charset val="204"/>
      </rPr>
      <t xml:space="preserve"> 100% вискоза</t>
    </r>
  </si>
  <si>
    <r>
      <t xml:space="preserve">
    Комплект </t>
    </r>
    <r>
      <rPr>
        <b/>
        <i/>
        <sz val="12"/>
        <color rgb="FF993366"/>
        <rFont val="Arial"/>
        <family val="2"/>
        <charset val="204"/>
      </rPr>
      <t>Mia-Amore</t>
    </r>
    <r>
      <rPr>
        <sz val="12"/>
        <color theme="1"/>
        <rFont val="Arial"/>
        <family val="2"/>
        <charset val="204"/>
      </rPr>
      <t xml:space="preserve"> состоит из топа свободного силуэта с коротким рукавом и шорт. Модель выполнена из принтованной тканой вискозы. Топ с V-образным вырезом горловины, в боковых швах шорт обработаны карманы.</t>
    </r>
    <r>
      <rPr>
        <sz val="12"/>
        <color indexed="8"/>
        <rFont val="Arial"/>
        <family val="2"/>
        <charset val="204"/>
      </rPr>
      <t xml:space="preserve">
    Состав:
</t>
    </r>
    <r>
      <rPr>
        <b/>
        <sz val="12"/>
        <color indexed="8"/>
        <rFont val="Arial"/>
        <family val="2"/>
        <charset val="204"/>
      </rPr>
      <t xml:space="preserve"> 100% вискоза</t>
    </r>
  </si>
  <si>
    <r>
      <t xml:space="preserve">
    Короткий запашной халат </t>
    </r>
    <r>
      <rPr>
        <b/>
        <i/>
        <sz val="12"/>
        <color rgb="FF993366"/>
        <rFont val="Arial"/>
        <family val="2"/>
        <charset val="204"/>
      </rPr>
      <t>Mia-Amore</t>
    </r>
    <r>
      <rPr>
        <sz val="12"/>
        <color theme="1"/>
        <rFont val="Arial"/>
        <family val="2"/>
        <charset val="204"/>
      </rPr>
      <t xml:space="preserve"> с рукавом длиной ¾ выполнен из вискозного принтованного полотна. По талии халат запахивается на пояс, в боковых швах расположены карманы.</t>
    </r>
    <r>
      <rPr>
        <sz val="12"/>
        <color indexed="8"/>
        <rFont val="Arial"/>
        <family val="2"/>
        <charset val="204"/>
      </rPr>
      <t xml:space="preserve">
    Состав:
</t>
    </r>
    <r>
      <rPr>
        <b/>
        <sz val="12"/>
        <color indexed="8"/>
        <rFont val="Arial"/>
        <family val="2"/>
        <charset val="204"/>
      </rPr>
      <t xml:space="preserve"> 100% вискоза</t>
    </r>
  </si>
  <si>
    <r>
      <t xml:space="preserve">
    Комплект-тройка </t>
    </r>
    <r>
      <rPr>
        <b/>
        <i/>
        <sz val="12"/>
        <color rgb="FF993366"/>
        <rFont val="Arial"/>
        <family val="2"/>
        <charset val="204"/>
      </rPr>
      <t>Mia-Amore</t>
    </r>
    <r>
      <rPr>
        <sz val="12"/>
        <color theme="1"/>
        <rFont val="Arial"/>
        <family val="2"/>
        <charset val="204"/>
      </rPr>
      <t xml:space="preserve"> состоит из рубашки до колен на пуговицах с короткими рукавами, топа на тонких бретелях и шорт. Комплект выполнен из вискозного принтованного полотна. В боковых швах шорт обработаны карманы.</t>
    </r>
    <r>
      <rPr>
        <sz val="12"/>
        <color indexed="8"/>
        <rFont val="Arial"/>
        <family val="2"/>
        <charset val="204"/>
      </rPr>
      <t xml:space="preserve">
    Состав:
</t>
    </r>
    <r>
      <rPr>
        <b/>
        <sz val="12"/>
        <color indexed="8"/>
        <rFont val="Arial"/>
        <family val="2"/>
        <charset val="204"/>
      </rPr>
      <t xml:space="preserve"> 100% вискоза</t>
    </r>
  </si>
  <si>
    <r>
      <t xml:space="preserve">
    Комплект-двойка </t>
    </r>
    <r>
      <rPr>
        <b/>
        <i/>
        <sz val="12"/>
        <color rgb="FF993366"/>
        <rFont val="Arial"/>
        <family val="2"/>
        <charset val="204"/>
      </rPr>
      <t>Mia-Amore</t>
    </r>
    <r>
      <rPr>
        <sz val="12"/>
        <color theme="1"/>
        <rFont val="Arial"/>
        <family val="2"/>
        <charset val="204"/>
      </rPr>
      <t xml:space="preserve"> состоит из топа с коротким рукавом и брюк. Комплект выполнен из вискозного принтованного полотна. Топ по груди декорирован тремя плетеными пуговицами-застежками. В боковых швах брюк обработаны карманы.</t>
    </r>
    <r>
      <rPr>
        <sz val="12"/>
        <color indexed="8"/>
        <rFont val="Arial"/>
        <family val="2"/>
        <charset val="204"/>
      </rPr>
      <t xml:space="preserve">
    Состав:
</t>
    </r>
    <r>
      <rPr>
        <b/>
        <sz val="12"/>
        <color indexed="8"/>
        <rFont val="Arial"/>
        <family val="2"/>
        <charset val="204"/>
      </rPr>
      <t xml:space="preserve"> 100% вискоза</t>
    </r>
  </si>
  <si>
    <r>
      <t xml:space="preserve">
    Комплект-двойка </t>
    </r>
    <r>
      <rPr>
        <b/>
        <i/>
        <sz val="12"/>
        <color rgb="FF993366"/>
        <rFont val="Arial"/>
        <family val="2"/>
        <charset val="204"/>
      </rPr>
      <t>Mia-Amore</t>
    </r>
    <r>
      <rPr>
        <sz val="12"/>
        <color theme="1"/>
        <rFont val="Arial"/>
        <family val="2"/>
        <charset val="204"/>
      </rPr>
      <t xml:space="preserve"> состоит из жакета с застежкой на пуговицы с длинным рукавом и брюк, выполнен из вискозного принтованного полотна. В боковых швах брюк обработаны карманы. Данная модель отлично смотрится как на женщинах, так и на мужчинах.</t>
    </r>
    <r>
      <rPr>
        <sz val="12"/>
        <color indexed="8"/>
        <rFont val="Arial"/>
        <family val="2"/>
        <charset val="204"/>
      </rPr>
      <t xml:space="preserve">
    Состав:
</t>
    </r>
    <r>
      <rPr>
        <b/>
        <sz val="12"/>
        <color indexed="8"/>
        <rFont val="Arial"/>
        <family val="2"/>
        <charset val="204"/>
      </rPr>
      <t xml:space="preserve"> 100% вискоза</t>
    </r>
  </si>
  <si>
    <r>
      <t xml:space="preserve">
    Укороченный запашной халат-кимоно </t>
    </r>
    <r>
      <rPr>
        <b/>
        <i/>
        <sz val="12"/>
        <color rgb="FF993366"/>
        <rFont val="Arial"/>
        <family val="2"/>
        <charset val="204"/>
      </rPr>
      <t>Mia-Amore</t>
    </r>
    <r>
      <rPr>
        <sz val="12"/>
        <color theme="1"/>
        <rFont val="Arial"/>
        <family val="2"/>
        <charset val="204"/>
      </rPr>
      <t xml:space="preserve"> с длинным широким рукавом, выполнен из вискозного принтованного полотна. Низ рукавов и борт халата декорированы вставками из однотонной вискозы. По талии халат запахивается на фигурный пояс.</t>
    </r>
    <r>
      <rPr>
        <sz val="12"/>
        <color indexed="8"/>
        <rFont val="Arial"/>
        <family val="2"/>
        <charset val="204"/>
      </rPr>
      <t xml:space="preserve">
    Состав:
</t>
    </r>
    <r>
      <rPr>
        <b/>
        <sz val="12"/>
        <color indexed="8"/>
        <rFont val="Arial"/>
        <family val="2"/>
        <charset val="204"/>
      </rPr>
      <t xml:space="preserve"> 100% вискоза</t>
    </r>
  </si>
  <si>
    <t xml:space="preserve">  Камелия</t>
  </si>
  <si>
    <t>Камелия</t>
  </si>
  <si>
    <r>
      <t xml:space="preserve">
    Классическая короткая сорочка</t>
    </r>
    <r>
      <rPr>
        <b/>
        <i/>
        <sz val="12"/>
        <color indexed="25"/>
        <rFont val="Arial"/>
        <family val="2"/>
        <charset val="204"/>
      </rPr>
      <t xml:space="preserve"> Mia-Amore</t>
    </r>
    <r>
      <rPr>
        <sz val="12"/>
        <color indexed="8"/>
        <rFont val="Arial"/>
        <family val="2"/>
        <charset val="204"/>
      </rPr>
      <t xml:space="preserve"> из смесового шелкового полотна с цветочным принтом. Тонкие бретели сорочки и отделка лифа выполнены из черного смесового шелка с кантом легкого золотистого оттенка в цвет принта. 
    Состав:
</t>
    </r>
    <r>
      <rPr>
        <b/>
        <sz val="12"/>
        <color indexed="8"/>
        <rFont val="Arial"/>
        <family val="2"/>
        <charset val="204"/>
      </rPr>
      <t>70% натуральный шёлк, 25% полиэстер, 5% эластан</t>
    </r>
  </si>
  <si>
    <r>
      <t xml:space="preserve">
   Туника </t>
    </r>
    <r>
      <rPr>
        <b/>
        <i/>
        <sz val="12"/>
        <color rgb="FF993366"/>
        <rFont val="Arial Cyr"/>
        <charset val="204"/>
      </rPr>
      <t>Mia-Amore</t>
    </r>
    <r>
      <rPr>
        <sz val="12"/>
        <color theme="1"/>
        <rFont val="Arial Cyr"/>
        <charset val="204"/>
      </rPr>
      <t xml:space="preserve"> свободного силуэта из смесового шелкового полотна с цветочным принтом, длиной чуть выше колен. Рукава короткие, цельнокроеные. Отделка горловины и притачные манжеты рукавов выполнены из черного смесового шелка с кантом золотистого оттенка в цвет принта. В боковых швах карманы. В комплекте идет пояс, чтобы приталить силуэт туники и подчеркнуть элегантный образ.</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</si>
  <si>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Брючный комплект</t>
    </r>
    <r>
      <rPr>
        <b/>
        <i/>
        <sz val="12"/>
        <color indexed="25"/>
        <rFont val="Arial"/>
        <family val="2"/>
        <charset val="204"/>
      </rPr>
      <t xml:space="preserve"> Mia-Amore</t>
    </r>
    <r>
      <rPr>
        <sz val="12"/>
        <color indexed="8"/>
        <rFont val="Arial"/>
        <family val="2"/>
        <charset val="204"/>
      </rPr>
      <t xml:space="preserve"> из смесового шелкового полотна состоит из жакета с рукавами ¾ и брюк. Жакет на пуговицах, с двумя накладными карманами. Воротник и широкие манжеты рукавов выполнены из черного смесового шелка. Брюки однотонные, черные с карманами в боковых швах. Жакет и брюки декорированы отделкой в виде золотистого канта, в цвет принта. Комплект дополнен поясом.
    Состав:
</t>
    </r>
    <r>
      <rPr>
        <b/>
        <sz val="12"/>
        <color indexed="8"/>
        <rFont val="Arial"/>
        <family val="2"/>
        <charset val="204"/>
      </rPr>
      <t>70% натуральный шёлк, 25% полиэстер, 5% эластан</t>
    </r>
  </si>
  <si>
    <r>
      <t xml:space="preserve">
   Рубашка-халат </t>
    </r>
    <r>
      <rPr>
        <b/>
        <i/>
        <sz val="12"/>
        <color rgb="FF993366"/>
        <rFont val="Arial Cyr"/>
        <charset val="204"/>
      </rPr>
      <t>Mia-Amore</t>
    </r>
    <r>
      <rPr>
        <sz val="12"/>
        <color theme="1"/>
        <rFont val="Arial Cyr"/>
        <charset val="204"/>
      </rPr>
      <t xml:space="preserve"> на пуговицах, с длинными рукавами выполнена из смесового шелкового полотна с элегантным цветочным принтом. Манжеты рукавов, воротник халата, а так же отделка накладного нагрудного кармана выполнены из черного смесового шелка с кантом золотистого оттенка в цвет принта. Внизу боковых швов разрезы.</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</si>
  <si>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Элегантная длинная сорочка </t>
    </r>
    <r>
      <rPr>
        <b/>
        <i/>
        <sz val="12"/>
        <color rgb="FF993366"/>
        <rFont val="Arial Cyr"/>
        <charset val="204"/>
      </rPr>
      <t>Mia-Amore</t>
    </r>
    <r>
      <rPr>
        <sz val="12"/>
        <color theme="1"/>
        <rFont val="Arial Cyr"/>
        <charset val="204"/>
      </rPr>
      <t xml:space="preserve"> из смесового шелкового полотна с цветочным принтом. Сорочка приталенного силуэта, слегка расклешенная к низу. Тонкие бретели сорочки и отделка лифа выполнены из черного смесового шелка с кантом золотистого оттенка в цвет принта. Спинка со слегка углубленным V-образным вырезом для завершения утонченного образа.</t>
    </r>
    <r>
      <rPr>
        <sz val="12"/>
        <color indexed="8"/>
        <rFont val="Arial Cyr"/>
        <charset val="204"/>
      </rPr>
      <t xml:space="preserve">
    Состав:
</t>
    </r>
    <r>
      <rPr>
        <b/>
        <sz val="12"/>
        <color indexed="8"/>
        <rFont val="Arial Cyr"/>
        <charset val="204"/>
      </rPr>
      <t>70% натуральный шелк, 25% полиэстер, 5% эластан</t>
    </r>
  </si>
  <si>
    <t xml:space="preserve">  Алекса</t>
  </si>
  <si>
    <t>Алекса</t>
  </si>
  <si>
    <t>фиолетовый</t>
  </si>
  <si>
    <r>
      <t xml:space="preserve"> 
    Рубашка </t>
    </r>
    <r>
      <rPr>
        <b/>
        <i/>
        <sz val="12"/>
        <color rgb="FF993366"/>
        <rFont val="Arial"/>
        <family val="2"/>
        <charset val="204"/>
      </rPr>
      <t>Mia-Amore</t>
    </r>
    <r>
      <rPr>
        <sz val="12"/>
        <color theme="1"/>
        <rFont val="Arial"/>
        <family val="2"/>
        <charset val="204"/>
      </rPr>
      <t xml:space="preserve"> свободного покроя с длинным рукавом из принтованной смесовой ткани. Рубашка декорирована оригинальным вырезом спереди. По бокам расположены карманы. Рукав регулируется по длине.</t>
    </r>
    <r>
      <rPr>
        <sz val="12"/>
        <color indexed="8"/>
        <rFont val="Arial"/>
        <family val="2"/>
        <charset val="204"/>
      </rPr>
      <t xml:space="preserve">
    Состав:
</t>
    </r>
    <r>
      <rPr>
        <b/>
        <sz val="12"/>
        <color indexed="8"/>
        <rFont val="Arial"/>
        <family val="2"/>
        <charset val="204"/>
      </rPr>
      <t>70% натуральный шелк, 25% полиэстер, 5% эластан</t>
    </r>
  </si>
  <si>
    <t xml:space="preserve">  Джунгли</t>
  </si>
  <si>
    <t>Джунгли</t>
  </si>
  <si>
    <r>
      <t xml:space="preserve">
    Короткая сорочка </t>
    </r>
    <r>
      <rPr>
        <b/>
        <i/>
        <sz val="12"/>
        <color rgb="FF993366"/>
        <rFont val="Arial"/>
        <family val="2"/>
        <charset val="204"/>
      </rPr>
      <t>Mia-Amore</t>
    </r>
    <r>
      <rPr>
        <sz val="12"/>
        <color theme="1"/>
        <rFont val="Arial"/>
        <family val="2"/>
        <charset val="204"/>
      </rPr>
      <t xml:space="preserve"> с тонкими регулируемыми бретелями выполнена из искусственного принтованного шелка. Лиф сорочки украшен контрастным кантом и бантиком по центру.</t>
    </r>
    <r>
      <rPr>
        <sz val="12"/>
        <color indexed="8"/>
        <rFont val="Arial"/>
        <family val="2"/>
        <charset val="204"/>
      </rPr>
      <t xml:space="preserve">
    Состав:
</t>
    </r>
    <r>
      <rPr>
        <b/>
        <sz val="12"/>
        <color indexed="8"/>
        <rFont val="Arial"/>
        <family val="2"/>
        <charset val="204"/>
      </rPr>
      <t>100% полиэстер</t>
    </r>
  </si>
  <si>
    <r>
      <t xml:space="preserve">
    Короткая сорочка </t>
    </r>
    <r>
      <rPr>
        <b/>
        <i/>
        <sz val="12"/>
        <color rgb="FF993366"/>
        <rFont val="Arial"/>
        <family val="2"/>
        <charset val="204"/>
      </rPr>
      <t xml:space="preserve">Mia-Amore </t>
    </r>
    <r>
      <rPr>
        <sz val="12"/>
        <color theme="1"/>
        <rFont val="Arial"/>
        <family val="2"/>
        <charset val="204"/>
      </rPr>
      <t>с тонкими регулируемыми бретелями выполнена из искусственного однотонного шелка. Лиф сорочки украшен контрастным кантом и бантиком по центру.</t>
    </r>
    <r>
      <rPr>
        <sz val="12"/>
        <color indexed="8"/>
        <rFont val="Arial"/>
        <family val="2"/>
        <charset val="204"/>
      </rPr>
      <t xml:space="preserve">
    Состав:
</t>
    </r>
    <r>
      <rPr>
        <b/>
        <sz val="12"/>
        <color indexed="8"/>
        <rFont val="Arial"/>
        <family val="2"/>
        <charset val="204"/>
      </rPr>
      <t>100% полиэстер</t>
    </r>
  </si>
  <si>
    <r>
      <t xml:space="preserve">
   Короткий запашной халат </t>
    </r>
    <r>
      <rPr>
        <b/>
        <i/>
        <sz val="12"/>
        <color rgb="FF993366"/>
        <rFont val="Arial"/>
        <family val="2"/>
        <charset val="204"/>
      </rPr>
      <t xml:space="preserve">Mia-Amore </t>
    </r>
    <r>
      <rPr>
        <sz val="12"/>
        <color theme="1"/>
        <rFont val="Arial"/>
        <family val="2"/>
        <charset val="204"/>
      </rPr>
      <t>с рукавами длиной ¾ выполнен из искусственного принтованного шелка. В боковых швах расположены карманы. Рукава по низу, планка халата декорированы контрастным кантом.</t>
    </r>
    <r>
      <rPr>
        <sz val="12"/>
        <color indexed="8"/>
        <rFont val="Arial"/>
        <family val="2"/>
        <charset val="204"/>
      </rPr>
      <t xml:space="preserve">
    Состав:
</t>
    </r>
    <r>
      <rPr>
        <b/>
        <sz val="12"/>
        <color indexed="8"/>
        <rFont val="Arial"/>
        <family val="2"/>
        <charset val="204"/>
      </rPr>
      <t>100% полиэстер</t>
    </r>
  </si>
  <si>
    <r>
      <t xml:space="preserve">
   Туника </t>
    </r>
    <r>
      <rPr>
        <b/>
        <i/>
        <sz val="12"/>
        <color rgb="FF993366"/>
        <rFont val="Arial"/>
        <family val="2"/>
        <charset val="204"/>
      </rPr>
      <t>Mia-Amore</t>
    </r>
    <r>
      <rPr>
        <sz val="12"/>
        <color theme="1"/>
        <rFont val="Arial"/>
        <family val="2"/>
        <charset val="204"/>
      </rPr>
      <t xml:space="preserve"> свободного силуэта, длиной чуть выше колен. Выполнена из принтованного искусственного шелка и отделкой в виде контрастных кантов. В боковых швах обработаны карманы, а по низу расположены разрезы.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полиэстер</t>
    </r>
  </si>
  <si>
    <r>
      <t xml:space="preserve">
   Комплект-тройка </t>
    </r>
    <r>
      <rPr>
        <b/>
        <i/>
        <sz val="12"/>
        <color rgb="FF993366"/>
        <rFont val="Arial"/>
        <family val="2"/>
        <charset val="204"/>
      </rPr>
      <t>Mia-Amore</t>
    </r>
    <r>
      <rPr>
        <sz val="12"/>
        <color theme="1"/>
        <rFont val="Arial"/>
        <family val="2"/>
        <charset val="204"/>
      </rPr>
      <t>, жакет и брюки выполнены из принтованного искусственного шелка, а топ из однотонного. Борт жакета с центральной застежкой на пуговицы, воротник, лиф топа отделаны декоративным кантиком. По бокам брюк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полиэстер</t>
    </r>
  </si>
  <si>
    <r>
      <t xml:space="preserve">
   Двубортный халат </t>
    </r>
    <r>
      <rPr>
        <b/>
        <i/>
        <sz val="12"/>
        <color rgb="FF993366"/>
        <rFont val="Arial"/>
        <family val="2"/>
        <charset val="204"/>
      </rPr>
      <t>Mia-Amore</t>
    </r>
    <r>
      <rPr>
        <sz val="12"/>
        <color theme="1"/>
        <rFont val="Arial"/>
        <family val="2"/>
        <charset val="204"/>
      </rPr>
      <t xml:space="preserve"> с застежкой на пуговицы и с рукавами длиной 3/4, выполнен из однотонного искусственного шелка с отделкой в виде контрастных кантов. В боковых швах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полиэстер</t>
    </r>
  </si>
  <si>
    <t xml:space="preserve">  Фиби</t>
  </si>
  <si>
    <t>Фиби</t>
  </si>
  <si>
    <r>
      <t xml:space="preserve">
    Короткая сорочка </t>
    </r>
    <r>
      <rPr>
        <b/>
        <i/>
        <sz val="12"/>
        <color rgb="FF993366"/>
        <rFont val="Arial Cyr"/>
        <charset val="204"/>
      </rPr>
      <t xml:space="preserve">Mia-Amore </t>
    </r>
    <r>
      <rPr>
        <sz val="12"/>
        <color theme="1"/>
        <rFont val="Arial Cyr"/>
        <charset val="204"/>
      </rPr>
      <t>с отрезными чашками и регулируемыми бретелями выполнена из однотонного трикотажного полотна. Лиф сорочки декорирован вставками из сетки. Верх спинки выполнен из эластичной сетки.</t>
    </r>
    <r>
      <rPr>
        <sz val="12"/>
        <color indexed="8"/>
        <rFont val="Arial Cyr"/>
        <charset val="204"/>
      </rPr>
      <t xml:space="preserve">
    Состав:
</t>
    </r>
    <r>
      <rPr>
        <b/>
        <sz val="12"/>
        <color indexed="8"/>
        <rFont val="Arial Cyr"/>
        <charset val="204"/>
      </rPr>
      <t xml:space="preserve"> 97% полиамид, 3% эластан</t>
    </r>
  </si>
  <si>
    <r>
      <t xml:space="preserve">
    Комплект </t>
    </r>
    <r>
      <rPr>
        <b/>
        <i/>
        <sz val="12"/>
        <color rgb="FF993366"/>
        <rFont val="Arial Cyr"/>
        <charset val="204"/>
      </rPr>
      <t>Mia-Amore</t>
    </r>
    <r>
      <rPr>
        <sz val="12"/>
        <color theme="1"/>
        <rFont val="Arial Cyr"/>
        <charset val="204"/>
      </rPr>
      <t xml:space="preserve"> состоит из топа на тонких регулируемых бретелях и шорт. Комплект выполнен из однотонного трикотажного полотна. Спинка топа – из эластичной сетки, по бокам шорт вертикальные сетчатые вставки.</t>
    </r>
    <r>
      <rPr>
        <sz val="12"/>
        <color indexed="8"/>
        <rFont val="Arial Cyr"/>
        <charset val="204"/>
      </rPr>
      <t xml:space="preserve">
    Состав:
</t>
    </r>
    <r>
      <rPr>
        <b/>
        <sz val="12"/>
        <color indexed="8"/>
        <rFont val="Arial Cyr"/>
        <charset val="204"/>
      </rPr>
      <t xml:space="preserve"> 97% полиамид, 3% эластан</t>
    </r>
  </si>
  <si>
    <r>
      <t xml:space="preserve">
    Комплект </t>
    </r>
    <r>
      <rPr>
        <b/>
        <i/>
        <sz val="12"/>
        <color rgb="FF993366"/>
        <rFont val="Arial Cyr"/>
        <charset val="204"/>
      </rPr>
      <t>Mia-Amore</t>
    </r>
    <r>
      <rPr>
        <sz val="12"/>
        <color theme="1"/>
        <rFont val="Arial Cyr"/>
        <charset val="204"/>
      </rPr>
      <t xml:space="preserve"> состоит из удлинённой футболки с короткими рукавами и легинсов. Комплект выполнен из однотонного трикотажного полотна. Спереди футболки треугольная сетчатая вставка на груди, рукава футболки выполнены из сетки.</t>
    </r>
    <r>
      <rPr>
        <sz val="12"/>
        <color indexed="8"/>
        <rFont val="Arial Cyr"/>
        <charset val="204"/>
      </rPr>
      <t xml:space="preserve">
    Состав:
</t>
    </r>
    <r>
      <rPr>
        <b/>
        <sz val="12"/>
        <color indexed="8"/>
        <rFont val="Arial Cyr"/>
        <charset val="204"/>
      </rPr>
      <t xml:space="preserve"> 97% полиамид, 3% эластан</t>
    </r>
  </si>
  <si>
    <r>
      <t xml:space="preserve">
    Полуспортивное короткое платье </t>
    </r>
    <r>
      <rPr>
        <b/>
        <i/>
        <sz val="12"/>
        <color rgb="FF993366"/>
        <rFont val="Arial Cyr"/>
        <charset val="204"/>
      </rPr>
      <t>Mia-Amore</t>
    </r>
    <r>
      <rPr>
        <sz val="12"/>
        <color theme="1"/>
        <rFont val="Arial Cyr"/>
        <charset val="204"/>
      </rPr>
      <t xml:space="preserve"> без рукавов выполнено из однотонного трикотажного полотна. Кокетка сорочки спереди выполнена из сетки. На спинке фигурные вставки из эластичной сетки.</t>
    </r>
    <r>
      <rPr>
        <sz val="12"/>
        <color indexed="8"/>
        <rFont val="Arial Cyr"/>
        <charset val="204"/>
      </rPr>
      <t xml:space="preserve">
    Состав:
</t>
    </r>
    <r>
      <rPr>
        <b/>
        <sz val="12"/>
        <color indexed="8"/>
        <rFont val="Arial Cyr"/>
        <charset val="204"/>
      </rPr>
      <t xml:space="preserve"> 97% полиамид, 3% эластан</t>
    </r>
  </si>
  <si>
    <t xml:space="preserve">  Джулия Принт</t>
  </si>
  <si>
    <t>Джулия Принт</t>
  </si>
  <si>
    <t>ванильный</t>
  </si>
  <si>
    <t>кофейный</t>
  </si>
  <si>
    <t>персиковый</t>
  </si>
  <si>
    <r>
      <t xml:space="preserve">
    Короткая сорочка </t>
    </r>
    <r>
      <rPr>
        <b/>
        <i/>
        <sz val="12"/>
        <color rgb="FF993366"/>
        <rFont val="Arial"/>
        <family val="2"/>
        <charset val="204"/>
      </rPr>
      <t>Mia-Mella</t>
    </r>
    <r>
      <rPr>
        <sz val="12"/>
        <color theme="1"/>
        <rFont val="Arial"/>
        <family val="2"/>
        <charset val="204"/>
      </rPr>
      <t xml:space="preserve"> с вытачками на груди на тонких бретелях выполнена из однотонного искусственного шелкового полотна с атласным блеском.</t>
    </r>
    <r>
      <rPr>
        <sz val="12"/>
        <color indexed="8"/>
        <rFont val="Arial"/>
        <family val="2"/>
        <charset val="204"/>
      </rPr>
      <t xml:space="preserve">
    Состав:
</t>
    </r>
    <r>
      <rPr>
        <b/>
        <sz val="12"/>
        <color indexed="8"/>
        <rFont val="Arial"/>
        <family val="2"/>
        <charset val="204"/>
      </rPr>
      <t xml:space="preserve"> 100% полиэстер</t>
    </r>
  </si>
  <si>
    <t>ванил.горошек</t>
  </si>
  <si>
    <t>коф.горошек</t>
  </si>
  <si>
    <t>синий звезды</t>
  </si>
  <si>
    <r>
      <t xml:space="preserve">
    Комплект </t>
    </r>
    <r>
      <rPr>
        <b/>
        <i/>
        <sz val="12"/>
        <color rgb="FF993366"/>
        <rFont val="Arial"/>
        <family val="2"/>
        <charset val="204"/>
      </rPr>
      <t>Mia-Mella</t>
    </r>
    <r>
      <rPr>
        <sz val="12"/>
        <color theme="1"/>
        <rFont val="Arial"/>
        <family val="2"/>
        <charset val="204"/>
      </rPr>
      <t xml:space="preserve"> состоит из жакета с длинным рукавом, центральной застежкой на пуговицы и брюк. Комплект выполнен из принтованного  искусственного шелкового полотна с атласным блеском. Рукава, борт, карманы жакета и низ брюк декорированы контрастным кантом.</t>
    </r>
    <r>
      <rPr>
        <sz val="12"/>
        <color indexed="8"/>
        <rFont val="Arial"/>
        <family val="2"/>
        <charset val="204"/>
      </rPr>
      <t xml:space="preserve">
    Состав:
</t>
    </r>
    <r>
      <rPr>
        <b/>
        <sz val="12"/>
        <color indexed="8"/>
        <rFont val="Arial"/>
        <family val="2"/>
        <charset val="204"/>
      </rPr>
      <t xml:space="preserve"> 100% полиэстер</t>
    </r>
  </si>
  <si>
    <t>коф.полоска</t>
  </si>
  <si>
    <t>коф.сердечки</t>
  </si>
  <si>
    <t>серый звезды</t>
  </si>
  <si>
    <t>черн.сердечки</t>
  </si>
  <si>
    <r>
      <t xml:space="preserve">
    Короткий халат </t>
    </r>
    <r>
      <rPr>
        <b/>
        <i/>
        <sz val="12"/>
        <color rgb="FF993366"/>
        <rFont val="Arial"/>
        <family val="2"/>
        <charset val="204"/>
      </rPr>
      <t>Mia-Mella</t>
    </r>
    <r>
      <rPr>
        <sz val="12"/>
        <color theme="1"/>
        <rFont val="Arial"/>
        <family val="2"/>
        <charset val="204"/>
      </rPr>
      <t xml:space="preserve"> с рукавами 3/4 выполнен из принтованного искусственного шелкового полотна с атласным блеском. Низ рукавов и борт халата декорированы контрастным кантом. Халат на запахе с поясом, в боковых швах есть карманы.</t>
    </r>
    <r>
      <rPr>
        <sz val="12"/>
        <color indexed="8"/>
        <rFont val="Arial"/>
        <family val="2"/>
        <charset val="204"/>
      </rPr>
      <t xml:space="preserve">
    Состав:
</t>
    </r>
    <r>
      <rPr>
        <b/>
        <sz val="12"/>
        <color indexed="8"/>
        <rFont val="Arial"/>
        <family val="2"/>
        <charset val="204"/>
      </rPr>
      <t xml:space="preserve"> 100% полиэстер</t>
    </r>
  </si>
  <si>
    <r>
      <t xml:space="preserve">
    Рубашка</t>
    </r>
    <r>
      <rPr>
        <b/>
        <i/>
        <sz val="12"/>
        <color rgb="FF993366"/>
        <rFont val="Arial"/>
        <family val="2"/>
        <charset val="204"/>
      </rPr>
      <t xml:space="preserve"> Mia-Mella </t>
    </r>
    <r>
      <rPr>
        <sz val="12"/>
        <color theme="1"/>
        <rFont val="Arial"/>
        <family val="2"/>
        <charset val="204"/>
      </rPr>
      <t>с центральной застежкой на пуговицы на пуговицах с рукавами длиной 3/4, выполнена  из принтованного искусственного шелкового полотна с атласным блеском. Низ рукавов, борт и воротник декорированы контрастным кантом.</t>
    </r>
    <r>
      <rPr>
        <sz val="12"/>
        <color indexed="8"/>
        <rFont val="Arial"/>
        <family val="2"/>
        <charset val="204"/>
      </rPr>
      <t xml:space="preserve">
    Состав:
</t>
    </r>
    <r>
      <rPr>
        <b/>
        <sz val="12"/>
        <color indexed="8"/>
        <rFont val="Arial"/>
        <family val="2"/>
        <charset val="204"/>
      </rPr>
      <t xml:space="preserve"> 100% полиэстер</t>
    </r>
  </si>
  <si>
    <t xml:space="preserve">  Муза</t>
  </si>
  <si>
    <t>Муза</t>
  </si>
  <si>
    <r>
      <t xml:space="preserve">
    Короткая сорочка</t>
    </r>
    <r>
      <rPr>
        <b/>
        <i/>
        <sz val="12"/>
        <color rgb="FF993366"/>
        <rFont val="Arial"/>
        <family val="2"/>
        <charset val="204"/>
      </rPr>
      <t xml:space="preserve"> Mia-Amore </t>
    </r>
    <r>
      <rPr>
        <sz val="12"/>
        <color theme="1"/>
        <rFont val="Arial"/>
        <family val="2"/>
        <charset val="204"/>
      </rPr>
      <t>на широких бретелях без подреза под грудью, выполнена из искусственного шелка с монопринтом, расположенным на полочке. По бокам сорочки расположены пикантные разрезы. V-образный вырез горловины подчеркнут за счет контрастного канта. Декор - двухцветный контрастный бантик по центру выреза.</t>
    </r>
    <r>
      <rPr>
        <sz val="12"/>
        <color indexed="8"/>
        <rFont val="Arial"/>
        <family val="2"/>
        <charset val="204"/>
      </rPr>
      <t xml:space="preserve">
    Состав:
</t>
    </r>
    <r>
      <rPr>
        <b/>
        <sz val="12"/>
        <color indexed="8"/>
        <rFont val="Arial"/>
        <family val="2"/>
        <charset val="204"/>
      </rPr>
      <t>полиэстер 100%</t>
    </r>
  </si>
  <si>
    <r>
      <t xml:space="preserve">
    Короткий запашной халат-кимоно</t>
    </r>
    <r>
      <rPr>
        <b/>
        <i/>
        <sz val="12"/>
        <color rgb="FF993366"/>
        <rFont val="Arial"/>
        <family val="2"/>
        <charset val="204"/>
      </rPr>
      <t xml:space="preserve"> Mia-Amore</t>
    </r>
    <r>
      <rPr>
        <sz val="12"/>
        <color theme="1"/>
        <rFont val="Arial"/>
        <family val="2"/>
        <charset val="204"/>
      </rPr>
      <t xml:space="preserve"> с широким рукавом длиной 3/4. Халат выполнен из искусственного шелка с монопринтом, расположенным на правой полочке и контрастным кантом в виде отделки по бортам и линии манжет. В боковых швах обработаны карманы.</t>
    </r>
    <r>
      <rPr>
        <sz val="12"/>
        <color indexed="8"/>
        <rFont val="Arial"/>
        <family val="2"/>
        <charset val="204"/>
      </rPr>
      <t xml:space="preserve">
    Состав:
</t>
    </r>
    <r>
      <rPr>
        <b/>
        <sz val="12"/>
        <color indexed="8"/>
        <rFont val="Arial"/>
        <family val="2"/>
        <charset val="204"/>
      </rPr>
      <t>полиэстер 100%</t>
    </r>
  </si>
  <si>
    <r>
      <t xml:space="preserve">
      Короткая туника </t>
    </r>
    <r>
      <rPr>
        <b/>
        <i/>
        <sz val="12"/>
        <color rgb="FF993366"/>
        <rFont val="Arial"/>
        <family val="2"/>
        <charset val="204"/>
      </rPr>
      <t>Mia-Amore</t>
    </r>
    <r>
      <rPr>
        <sz val="12"/>
        <color theme="1"/>
        <rFont val="Arial"/>
        <family val="2"/>
        <charset val="204"/>
      </rPr>
      <t xml:space="preserve"> свободно силуэта с широким рукавом, которая выполнена из искусственного шелка с монопринтом, расположенным на полочке и контрастным кантом в виде отделки. В боковых швах расположены карманы, по низу туники обработаны разрезы.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полиэстер 100%</t>
    </r>
  </si>
  <si>
    <r>
      <t xml:space="preserve">
      Комплект </t>
    </r>
    <r>
      <rPr>
        <b/>
        <i/>
        <sz val="12"/>
        <color rgb="FF993366"/>
        <rFont val="Arial"/>
        <family val="2"/>
        <charset val="204"/>
      </rPr>
      <t xml:space="preserve">Mia-Amore </t>
    </r>
    <r>
      <rPr>
        <sz val="12"/>
        <color theme="1"/>
        <rFont val="Arial"/>
        <family val="2"/>
        <charset val="204"/>
      </rPr>
      <t>состоит из топа с коротким рукавом и широких брюк. Комплект выполнен из искусственного шелка с монопринтом, расположенным на полочке топа и левой части брюк. Контрастный кант расположен по вырезу топа и боковым швам брюк. В боковых швах брюк обработаны карманы.</t>
    </r>
    <r>
      <rPr>
        <sz val="12"/>
        <color indexed="8"/>
        <rFont val="Arial"/>
        <family val="2"/>
        <charset val="204"/>
      </rPr>
      <t xml:space="preserve">
    Состав:
</t>
    </r>
    <r>
      <rPr>
        <b/>
        <sz val="12"/>
        <color indexed="8"/>
        <rFont val="Arial"/>
        <family val="2"/>
        <charset val="204"/>
      </rPr>
      <t>полиэстер 100%</t>
    </r>
  </si>
  <si>
    <r>
      <t xml:space="preserve">
      Короткая рубашка</t>
    </r>
    <r>
      <rPr>
        <b/>
        <i/>
        <sz val="12"/>
        <color rgb="FF993366"/>
        <rFont val="Arial"/>
        <family val="2"/>
        <charset val="204"/>
      </rPr>
      <t xml:space="preserve"> Mia-Amore</t>
    </r>
    <r>
      <rPr>
        <sz val="12"/>
        <color theme="1"/>
        <rFont val="Arial"/>
        <family val="2"/>
        <charset val="204"/>
      </rPr>
      <t xml:space="preserve"> с рукавом длиной ¾, которая выполнена из искусственного шелка с монопринтом, расположенным на правой полочке и контрастным кантом в виде отделки. По бокам обработаны разрезы для свободы движения. В боковых швах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полиэстер 100%</t>
    </r>
  </si>
  <si>
    <t xml:space="preserve">  Долорес</t>
  </si>
  <si>
    <t>Долорес</t>
  </si>
  <si>
    <t>золотой</t>
  </si>
  <si>
    <r>
      <t xml:space="preserve">
    Короткая сорочка с вытачками</t>
    </r>
    <r>
      <rPr>
        <b/>
        <i/>
        <sz val="12"/>
        <color rgb="FF993366"/>
        <rFont val="Arial"/>
        <family val="2"/>
        <charset val="204"/>
      </rPr>
      <t xml:space="preserve"> Mia-Amore</t>
    </r>
    <r>
      <rPr>
        <sz val="12"/>
        <color theme="1"/>
        <rFont val="Arial"/>
        <family val="2"/>
        <charset val="204"/>
      </rPr>
      <t xml:space="preserve"> на груди на тонких бретелях выполнена из однотонного искусственного шелкового полотна с атласным блеском.
 </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</si>
  <si>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состоит из топа и шорт, топ выполнен из однотонного искусственного шелкового полотна с атласным блеском, а шорты из принтованного. По бокам шорт выполнены карманы.</t>
    </r>
    <r>
      <rPr>
        <sz val="12"/>
        <color indexed="8"/>
        <rFont val="Arial"/>
        <family val="2"/>
        <charset val="204"/>
      </rPr>
      <t xml:space="preserve">
    Состав:
</t>
    </r>
    <r>
      <rPr>
        <b/>
        <sz val="12"/>
        <color indexed="8"/>
        <rFont val="Arial"/>
        <family val="2"/>
        <charset val="204"/>
      </rPr>
      <t>97% полиэстер, 3% эластан</t>
    </r>
  </si>
  <si>
    <r>
      <t xml:space="preserve">
    Короткая туника </t>
    </r>
    <r>
      <rPr>
        <b/>
        <i/>
        <sz val="12"/>
        <color rgb="FF993366"/>
        <rFont val="Arial"/>
        <family val="2"/>
        <charset val="204"/>
      </rPr>
      <t>Mia-Amore</t>
    </r>
    <r>
      <rPr>
        <sz val="12"/>
        <color theme="1"/>
        <rFont val="Arial"/>
        <family val="2"/>
        <charset val="204"/>
      </rPr>
      <t xml:space="preserve"> с короткими рукавами выполнена из принтованного искусственного шёлка. В боковых швах карманы, по талии можно завязать пояс. По бокам расположены разрезы для свободы движения.</t>
    </r>
    <r>
      <rPr>
        <sz val="12"/>
        <color indexed="8"/>
        <rFont val="Arial"/>
        <family val="2"/>
        <charset val="204"/>
      </rPr>
      <t xml:space="preserve">
    Состав:
</t>
    </r>
    <r>
      <rPr>
        <b/>
        <sz val="12"/>
        <color indexed="8"/>
        <rFont val="Arial"/>
        <family val="2"/>
        <charset val="204"/>
      </rPr>
      <t>97% полиэстер, 3% эластан</t>
    </r>
  </si>
  <si>
    <r>
      <t xml:space="preserve">
    Комплект-тройка </t>
    </r>
    <r>
      <rPr>
        <b/>
        <i/>
        <sz val="12"/>
        <color rgb="FF993366"/>
        <rFont val="Arial"/>
        <family val="2"/>
        <charset val="204"/>
      </rPr>
      <t>Mia-Amore</t>
    </r>
    <r>
      <rPr>
        <sz val="12"/>
        <color theme="1"/>
        <rFont val="Arial"/>
        <family val="2"/>
        <charset val="204"/>
      </rPr>
      <t xml:space="preserve"> состоит из жакета c короткими рукавами, топа и брюк. Топ и брюки выполнены из однотонного искусственного шелкового полотна с атласным блеском, а жакет – из принтованного. По талии жакет запахивается на пояс, в боковых швах брюк обработаны карманы.</t>
    </r>
    <r>
      <rPr>
        <sz val="12"/>
        <color indexed="8"/>
        <rFont val="Arial"/>
        <family val="2"/>
        <charset val="204"/>
      </rPr>
      <t xml:space="preserve">
    Состав:
</t>
    </r>
    <r>
      <rPr>
        <b/>
        <sz val="12"/>
        <color indexed="8"/>
        <rFont val="Arial"/>
        <family val="2"/>
        <charset val="204"/>
      </rPr>
      <t>97% полиэстер, 3% эластан</t>
    </r>
  </si>
  <si>
    <r>
      <t xml:space="preserve">
    Рубашка </t>
    </r>
    <r>
      <rPr>
        <b/>
        <i/>
        <sz val="12"/>
        <color rgb="FF993366"/>
        <rFont val="Arial"/>
        <family val="2"/>
        <charset val="204"/>
      </rPr>
      <t>Mia-Amore</t>
    </r>
    <r>
      <rPr>
        <sz val="12"/>
        <color theme="1"/>
        <rFont val="Arial"/>
        <family val="2"/>
        <charset val="204"/>
      </rPr>
      <t xml:space="preserve"> с центральной застежкой на пуговицы с рукавами длиной 3/4, выполнена из принтованного искусственного шелкового полотна с атласным блеском. Борт и воротник рубашки декорированы контрастным кантом.</t>
    </r>
    <r>
      <rPr>
        <sz val="12"/>
        <color indexed="8"/>
        <rFont val="Arial"/>
        <family val="2"/>
        <charset val="204"/>
      </rPr>
      <t xml:space="preserve">
    Состав:
</t>
    </r>
    <r>
      <rPr>
        <b/>
        <sz val="12"/>
        <color indexed="8"/>
        <rFont val="Arial"/>
        <family val="2"/>
        <charset val="204"/>
      </rPr>
      <t>97% полиэстер, 3% эластан</t>
    </r>
  </si>
  <si>
    <t xml:space="preserve">  Барокко</t>
  </si>
  <si>
    <t>Борокко</t>
  </si>
  <si>
    <r>
      <t xml:space="preserve">
    Короткая сорочка</t>
    </r>
    <r>
      <rPr>
        <b/>
        <i/>
        <sz val="12"/>
        <color rgb="FF993366"/>
        <rFont val="Arial"/>
        <family val="2"/>
        <charset val="204"/>
      </rPr>
      <t xml:space="preserve"> Mia-Amore</t>
    </r>
    <r>
      <rPr>
        <sz val="12"/>
        <color theme="1"/>
        <rFont val="Arial"/>
        <family val="2"/>
        <charset val="204"/>
      </rPr>
      <t xml:space="preserve"> выполнена из искусственного шелка насыщенного синего цвета, принтованного оригинальным купонным рисунком в виде изящного барельефа по низу и тонкими белыми полосками. Край лифа и низ сорочки декорированы тонким белым кантиком. По центру сорочки бантик с подвеской в виде геммы.</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</si>
  <si>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выполнен из искусственного шелка насыщенного синего цвета, принтованного оригинальным купонным рисунком в виде изящного барельефа по низу и тонкими белыми полосками. Комплект состоит из короткого топа на тонких бретелях и шорт. Край лифа, низ топа и шорт декорированы тонким белым кантиком. По центру топа бантик с подвеской в виде геммы.</t>
    </r>
    <r>
      <rPr>
        <sz val="12"/>
        <color indexed="8"/>
        <rFont val="Arial"/>
        <family val="2"/>
        <charset val="204"/>
      </rPr>
      <t xml:space="preserve">
    Состав:
</t>
    </r>
    <r>
      <rPr>
        <b/>
        <sz val="12"/>
        <color indexed="8"/>
        <rFont val="Arial"/>
        <family val="2"/>
        <charset val="204"/>
      </rPr>
      <t>100% полиэстер</t>
    </r>
  </si>
  <si>
    <r>
      <t xml:space="preserve">
    Короткий халат с рукавами длиной 3/4 </t>
    </r>
    <r>
      <rPr>
        <b/>
        <i/>
        <sz val="12"/>
        <color rgb="FF993366"/>
        <rFont val="Arial"/>
        <family val="2"/>
        <charset val="204"/>
      </rPr>
      <t xml:space="preserve">Mia-Amore </t>
    </r>
    <r>
      <rPr>
        <sz val="12"/>
        <color theme="1"/>
        <rFont val="Arial"/>
        <family val="2"/>
        <charset val="204"/>
      </rPr>
      <t>выполнен из искусственного шелка насыщенного синего цвета, принтованного оригинальным купонным рисунком в виде изящного барельефа по низу изделия и рукавов. Планка запашного халата на поясе и низ рукавов декорированы тонким белым кантиком. В боковых швах есть карманы.</t>
    </r>
    <r>
      <rPr>
        <sz val="12"/>
        <color indexed="8"/>
        <rFont val="Arial"/>
        <family val="2"/>
        <charset val="204"/>
      </rPr>
      <t xml:space="preserve">
    Состав:
</t>
    </r>
    <r>
      <rPr>
        <b/>
        <sz val="12"/>
        <color indexed="8"/>
        <rFont val="Arial"/>
        <family val="2"/>
        <charset val="204"/>
      </rPr>
      <t>100% полиэстер</t>
    </r>
  </si>
  <si>
    <r>
      <t xml:space="preserve">
    Комплект</t>
    </r>
    <r>
      <rPr>
        <b/>
        <i/>
        <sz val="12"/>
        <color rgb="FF993366"/>
        <rFont val="Arial"/>
        <family val="2"/>
        <charset val="204"/>
      </rPr>
      <t xml:space="preserve"> Mia-Amore</t>
    </r>
    <r>
      <rPr>
        <sz val="12"/>
        <color theme="1"/>
        <rFont val="Arial"/>
        <family val="2"/>
        <charset val="204"/>
      </rPr>
      <t xml:space="preserve"> выполнен из искусственного шелка насыщенного синего цвета, принтованного оригинальным купонным рисунком в виде изящного барельефа по низу и тонкими белыми полосками. Комплект состоит из жакета на пуговицах и брюк. Край борта, детали воротника, низ рукавов декорированы тонким белым кантиком.  В брюках есть карманы.</t>
    </r>
    <r>
      <rPr>
        <sz val="12"/>
        <color indexed="8"/>
        <rFont val="Arial"/>
        <family val="2"/>
        <charset val="204"/>
      </rPr>
      <t xml:space="preserve">
    Состав:
</t>
    </r>
    <r>
      <rPr>
        <b/>
        <sz val="12"/>
        <color indexed="8"/>
        <rFont val="Arial"/>
        <family val="2"/>
        <charset val="204"/>
      </rPr>
      <t>100% полиэстер</t>
    </r>
  </si>
  <si>
    <t xml:space="preserve">  Стелла</t>
  </si>
  <si>
    <t>Стелла</t>
  </si>
  <si>
    <r>
      <t xml:space="preserve">
    Короткая сорочка </t>
    </r>
    <r>
      <rPr>
        <b/>
        <i/>
        <sz val="12"/>
        <color rgb="FF993366"/>
        <rFont val="Arial"/>
        <family val="2"/>
        <charset val="204"/>
      </rPr>
      <t xml:space="preserve">Mia-Amore </t>
    </r>
    <r>
      <rPr>
        <sz val="12"/>
        <color theme="1"/>
        <rFont val="Arial"/>
        <family val="2"/>
        <charset val="204"/>
      </rPr>
      <t xml:space="preserve">на тонких бретелях выполнена из принтованного искусственного шелка.
 </t>
    </r>
    <r>
      <rPr>
        <sz val="12"/>
        <color indexed="8"/>
        <rFont val="Arial"/>
        <family val="2"/>
        <charset val="204"/>
      </rPr>
      <t xml:space="preserve">   Состав:
</t>
    </r>
    <r>
      <rPr>
        <b/>
        <sz val="12"/>
        <color indexed="8"/>
        <rFont val="Arial"/>
        <family val="2"/>
        <charset val="204"/>
      </rPr>
      <t>100% полиэстер</t>
    </r>
  </si>
  <si>
    <r>
      <t xml:space="preserve">
   Комплект </t>
    </r>
    <r>
      <rPr>
        <b/>
        <i/>
        <sz val="12"/>
        <color rgb="FF993366"/>
        <rFont val="Arial"/>
        <family val="2"/>
        <charset val="204"/>
      </rPr>
      <t>Mia-Amore</t>
    </r>
    <r>
      <rPr>
        <sz val="12"/>
        <color theme="1"/>
        <rFont val="Arial"/>
        <family val="2"/>
        <charset val="204"/>
      </rPr>
      <t xml:space="preserve"> состоит из топа на тонких бретелях и шорт. Топ выполнен из принтованного искусственного шелка, а шорты из однотонного.</t>
    </r>
    <r>
      <rPr>
        <sz val="12"/>
        <color indexed="8"/>
        <rFont val="Arial"/>
        <family val="2"/>
        <charset val="204"/>
      </rPr>
      <t xml:space="preserve">
    Состав:
</t>
    </r>
    <r>
      <rPr>
        <b/>
        <sz val="12"/>
        <color indexed="8"/>
        <rFont val="Arial"/>
        <family val="2"/>
        <charset val="204"/>
      </rPr>
      <t>полиэстер 100%</t>
    </r>
  </si>
  <si>
    <r>
      <t xml:space="preserve">
  Комплект </t>
    </r>
    <r>
      <rPr>
        <b/>
        <i/>
        <sz val="12"/>
        <color rgb="FF993366"/>
        <rFont val="Arial"/>
        <family val="2"/>
        <charset val="204"/>
      </rPr>
      <t xml:space="preserve">Mia-Mella </t>
    </r>
    <r>
      <rPr>
        <sz val="12"/>
        <color theme="1"/>
        <rFont val="Arial"/>
        <family val="2"/>
        <charset val="204"/>
      </rPr>
      <t>состоит из топа и брюк. Топ выполнена из принтованного искусственного шелка, а брюки из однотонного.</t>
    </r>
    <r>
      <rPr>
        <sz val="12"/>
        <color indexed="8"/>
        <rFont val="Arial"/>
        <family val="2"/>
        <charset val="204"/>
      </rPr>
      <t xml:space="preserve">
    Состав:
</t>
    </r>
    <r>
      <rPr>
        <b/>
        <sz val="12"/>
        <color indexed="8"/>
        <rFont val="Arial"/>
        <family val="2"/>
        <charset val="204"/>
      </rPr>
      <t>полиэстер 100%</t>
    </r>
  </si>
  <si>
    <r>
      <t xml:space="preserve">
   Комплект </t>
    </r>
    <r>
      <rPr>
        <b/>
        <i/>
        <sz val="12"/>
        <color rgb="FF993366"/>
        <rFont val="Arial"/>
        <family val="2"/>
        <charset val="204"/>
      </rPr>
      <t>Mia-Amore</t>
    </r>
    <r>
      <rPr>
        <sz val="12"/>
        <color theme="1"/>
        <rFont val="Arial"/>
        <family val="2"/>
        <charset val="204"/>
      </rPr>
      <t xml:space="preserve"> состоит из топа на тонких бретелях и шорт и выполнен из принтованного искусственного шелка. В качестве отделки используется ажурное кружево по вырезу. Декор - атласный бантик с подвеской.</t>
    </r>
    <r>
      <rPr>
        <sz val="12"/>
        <color indexed="8"/>
        <rFont val="Arial"/>
        <family val="2"/>
        <charset val="204"/>
      </rPr>
      <t xml:space="preserve">
    Состав:
</t>
    </r>
    <r>
      <rPr>
        <b/>
        <sz val="12"/>
        <color indexed="8"/>
        <rFont val="Arial"/>
        <family val="2"/>
        <charset val="204"/>
      </rPr>
      <t>полиэстер 100%</t>
    </r>
  </si>
  <si>
    <r>
      <t xml:space="preserve">
    Короткая сорочка</t>
    </r>
    <r>
      <rPr>
        <b/>
        <i/>
        <sz val="12"/>
        <color rgb="FF993366"/>
        <rFont val="Arial"/>
        <family val="2"/>
        <charset val="204"/>
      </rPr>
      <t xml:space="preserve"> Mia-Amore</t>
    </r>
    <r>
      <rPr>
        <sz val="12"/>
        <color theme="1"/>
        <rFont val="Arial"/>
        <family val="2"/>
        <charset val="204"/>
      </rPr>
      <t xml:space="preserve"> на тонких бретелях без подреза под грудью. Выполнена из принтованного искусственного шелка. В качестве отделки используется ажурное кружево по вырезу. Декор - атласный бантик с подвеской.</t>
    </r>
    <r>
      <rPr>
        <sz val="12"/>
        <color indexed="8"/>
        <rFont val="Arial"/>
        <family val="2"/>
        <charset val="204"/>
      </rPr>
      <t xml:space="preserve">
    Состав:
</t>
    </r>
    <r>
      <rPr>
        <b/>
        <sz val="12"/>
        <color indexed="8"/>
        <rFont val="Arial"/>
        <family val="2"/>
        <charset val="204"/>
      </rPr>
      <t>полиэстер 100%</t>
    </r>
  </si>
  <si>
    <t xml:space="preserve">  Натали</t>
  </si>
  <si>
    <t>Натали</t>
  </si>
  <si>
    <r>
      <t xml:space="preserve">
    Короткая сорочка </t>
    </r>
    <r>
      <rPr>
        <b/>
        <i/>
        <sz val="12"/>
        <color rgb="FF993366"/>
        <rFont val="Arial"/>
        <family val="2"/>
        <charset val="204"/>
      </rPr>
      <t>Mia-Amore</t>
    </r>
    <r>
      <rPr>
        <sz val="12"/>
        <color theme="1"/>
        <rFont val="Arial"/>
        <family val="2"/>
        <charset val="204"/>
      </rPr>
      <t xml:space="preserve"> на тонких бретелях выполнена из искусственного шелка на жаккардовой основе. Кружевом украшен вырез и центр сорочки. Декор –атласный бантик с кристаллом.</t>
    </r>
    <r>
      <rPr>
        <sz val="12"/>
        <color indexed="8"/>
        <rFont val="Arial"/>
        <family val="2"/>
        <charset val="204"/>
      </rPr>
      <t xml:space="preserve">
    Состав:
</t>
    </r>
    <r>
      <rPr>
        <b/>
        <sz val="12"/>
        <color indexed="8"/>
        <rFont val="Arial"/>
        <family val="2"/>
        <charset val="204"/>
      </rPr>
      <t>полиэстер 100%</t>
    </r>
  </si>
  <si>
    <r>
      <t xml:space="preserve">
    Комплект </t>
    </r>
    <r>
      <rPr>
        <b/>
        <i/>
        <sz val="12"/>
        <color rgb="FF993366"/>
        <rFont val="Arial"/>
        <family val="2"/>
        <charset val="204"/>
      </rPr>
      <t xml:space="preserve">Mia-Amore </t>
    </r>
    <r>
      <rPr>
        <sz val="12"/>
        <color theme="1"/>
        <rFont val="Arial"/>
        <family val="2"/>
        <charset val="204"/>
      </rPr>
      <t xml:space="preserve">выполнен из искусственного шелка на жаккардовой основе. Состоит из топа и шорт. Низ топа имеет фигурную конфигурацию. Кружевом обработаны верх и низ топа. Декор – атласный бантик с кристаллом.
 </t>
    </r>
    <r>
      <rPr>
        <sz val="12"/>
        <color indexed="8"/>
        <rFont val="Arial"/>
        <family val="2"/>
        <charset val="204"/>
      </rPr>
      <t xml:space="preserve">   Состав:
</t>
    </r>
    <r>
      <rPr>
        <b/>
        <sz val="12"/>
        <color indexed="8"/>
        <rFont val="Arial"/>
        <family val="2"/>
        <charset val="204"/>
      </rPr>
      <t>100% полиэстер</t>
    </r>
  </si>
  <si>
    <r>
      <t xml:space="preserve">
   Короткий халат </t>
    </r>
    <r>
      <rPr>
        <b/>
        <i/>
        <sz val="12"/>
        <color rgb="FF993366"/>
        <rFont val="Arial"/>
        <family val="2"/>
        <charset val="204"/>
      </rPr>
      <t>Mia-Amore</t>
    </r>
    <r>
      <rPr>
        <sz val="12"/>
        <color theme="1"/>
        <rFont val="Arial"/>
        <family val="2"/>
        <charset val="204"/>
      </rPr>
      <t xml:space="preserve"> выполнен из искусственного шелка на  жаккардовой основе. Кружевом обработаны борта и низ рукавов.</t>
    </r>
    <r>
      <rPr>
        <sz val="12"/>
        <color indexed="8"/>
        <rFont val="Arial"/>
        <family val="2"/>
        <charset val="204"/>
      </rPr>
      <t xml:space="preserve">
    Состав:
</t>
    </r>
    <r>
      <rPr>
        <b/>
        <sz val="12"/>
        <color indexed="8"/>
        <rFont val="Arial"/>
        <family val="2"/>
        <charset val="204"/>
      </rPr>
      <t>полиэстер 100%</t>
    </r>
  </si>
  <si>
    <t xml:space="preserve">  Леана</t>
  </si>
  <si>
    <t>Леана</t>
  </si>
  <si>
    <r>
      <t xml:space="preserve">
    Классическая короткая сорочка </t>
    </r>
    <r>
      <rPr>
        <b/>
        <i/>
        <sz val="12"/>
        <color rgb="FF993366"/>
        <rFont val="Arial"/>
        <family val="2"/>
        <charset val="204"/>
      </rPr>
      <t>Mia-Amore</t>
    </r>
    <r>
      <rPr>
        <sz val="12"/>
        <color theme="1"/>
        <rFont val="Arial"/>
        <family val="2"/>
        <charset val="204"/>
      </rPr>
      <t xml:space="preserve"> без подреза на тонких регулируемых бретелях выполнена из принтованного вискозного полотна. Полочку сорочки украшает планка с декоративными пуговицами.</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</si>
  <si>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топа на тонких бретелях и свободных шорт, выполнен из принтованного вискозного полотна. Полочку топа украшает планка с декоративными пуговицами. Шорты на эластичном поясе с боковыми кармашками и разрезами.</t>
    </r>
    <r>
      <rPr>
        <sz val="12"/>
        <color indexed="8"/>
        <rFont val="Arial"/>
        <family val="2"/>
        <charset val="204"/>
      </rPr>
      <t xml:space="preserve">
    Состав:</t>
    </r>
    <r>
      <rPr>
        <b/>
        <sz val="12"/>
        <color indexed="8"/>
        <rFont val="Arial"/>
        <family val="2"/>
        <charset val="204"/>
      </rPr>
      <t xml:space="preserve">
100% вискоза</t>
    </r>
  </si>
  <si>
    <r>
      <t xml:space="preserve">
    Короткий запашной халат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 рукавами длиной 7/8 выполнен из принтованного вискозного полотна. Длину рукавов можно регулировать с помощью декоративной кулиски. Халат комплектуется поясом, в боковых швах есть карманы.</t>
    </r>
    <r>
      <rPr>
        <sz val="12"/>
        <color indexed="8"/>
        <rFont val="Arial"/>
        <family val="2"/>
        <charset val="204"/>
      </rPr>
      <t xml:space="preserve">
    Состав:</t>
    </r>
    <r>
      <rPr>
        <b/>
        <sz val="12"/>
        <color indexed="8"/>
        <rFont val="Arial"/>
        <family val="2"/>
        <charset val="204"/>
      </rPr>
      <t xml:space="preserve">
100% вискоза</t>
    </r>
  </si>
  <si>
    <r>
      <t xml:space="preserve">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топа с удлинёнными плечами и шорт, выполнен из принтованного вискозного полотна. Комфортный топ свободного силуэта с закрытыми плечами и разрезами по бокам, горловину топа украшает планка с декоративными пуговицами. Шорты на эластичном поясе с боковыми кармашками и разрезами.</t>
    </r>
    <r>
      <rPr>
        <sz val="12"/>
        <color indexed="8"/>
        <rFont val="Arial"/>
        <family val="2"/>
        <charset val="204"/>
      </rPr>
      <t xml:space="preserve">
    Состав:</t>
    </r>
    <r>
      <rPr>
        <b/>
        <sz val="12"/>
        <color indexed="8"/>
        <rFont val="Arial"/>
        <family val="2"/>
        <charset val="204"/>
      </rPr>
      <t xml:space="preserve">
100% вискоза</t>
    </r>
  </si>
  <si>
    <r>
      <t xml:space="preserve">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рубашки с застёжкой на пуговицы с короткими рукавами и брюк свободного силуэта, выполнен из принтованного вискозного полотна. Комфортная рубашка свободного силуэта с закрытыми плечами и разрезами по бокам. Свободные брюки на эластичном поясе с боковыми кармашками.</t>
    </r>
    <r>
      <rPr>
        <sz val="12"/>
        <color indexed="8"/>
        <rFont val="Arial"/>
        <family val="2"/>
        <charset val="204"/>
      </rPr>
      <t xml:space="preserve">
    Состав:</t>
    </r>
    <r>
      <rPr>
        <b/>
        <sz val="12"/>
        <color indexed="8"/>
        <rFont val="Arial"/>
        <family val="2"/>
        <charset val="204"/>
      </rPr>
      <t xml:space="preserve">
100% вискоза</t>
    </r>
  </si>
  <si>
    <r>
      <t xml:space="preserve">
    Комплект</t>
    </r>
    <r>
      <rPr>
        <b/>
        <i/>
        <sz val="12"/>
        <color rgb="FF993366"/>
        <rFont val="Arial"/>
        <family val="2"/>
        <charset val="204"/>
      </rPr>
      <t xml:space="preserve"> Mia-Amore</t>
    </r>
    <r>
      <rPr>
        <sz val="12"/>
        <color theme="1"/>
        <rFont val="Arial"/>
        <family val="2"/>
        <charset val="204"/>
      </rPr>
      <t xml:space="preserve"> состоит из рубашки с застёжкой на пуговицы с длинными рукавами и брюк свободного силуэта, выполнен из принтованного вискозного полотна. Комфортная рубашка свободного силуэта с длинными рукавами и разрезами по бокам. Свободные брюки на эластичном поясе с боковыми кармашками.</t>
    </r>
    <r>
      <rPr>
        <sz val="12"/>
        <color indexed="8"/>
        <rFont val="Arial"/>
        <family val="2"/>
        <charset val="204"/>
      </rPr>
      <t xml:space="preserve">
    Состав:
 </t>
    </r>
    <r>
      <rPr>
        <b/>
        <sz val="12"/>
        <color indexed="8"/>
        <rFont val="Arial"/>
        <family val="2"/>
        <charset val="204"/>
      </rPr>
      <t>100% вискоза</t>
    </r>
  </si>
  <si>
    <r>
      <t xml:space="preserve">
    Туника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 рукавами-реглан длиной 7/8 свободного силуэта выполнена из принтованного вискозного полотна. По бокам туники по низу есть разрезы, в боковых швах карманы. Туника комплектуется поясом.</t>
    </r>
    <r>
      <rPr>
        <sz val="12"/>
        <color indexed="8"/>
        <rFont val="Arial"/>
        <family val="2"/>
        <charset val="204"/>
      </rPr>
      <t xml:space="preserve">
    Состав:</t>
    </r>
    <r>
      <rPr>
        <b/>
        <sz val="12"/>
        <color indexed="8"/>
        <rFont val="Arial"/>
        <family val="2"/>
        <charset val="204"/>
      </rPr>
      <t xml:space="preserve">
100% вискоза</t>
    </r>
  </si>
  <si>
    <r>
      <t xml:space="preserve">
   Домашнее платье</t>
    </r>
    <r>
      <rPr>
        <b/>
        <i/>
        <sz val="12"/>
        <color rgb="FF993366"/>
        <rFont val="Arial"/>
        <family val="2"/>
        <charset val="204"/>
      </rPr>
      <t xml:space="preserve"> Mia-Amore</t>
    </r>
    <r>
      <rPr>
        <sz val="12"/>
        <color theme="1"/>
        <rFont val="Arial"/>
        <family val="2"/>
        <charset val="204"/>
      </rPr>
      <t xml:space="preserve"> А-силуэта, с открытыми плечами выполнено из однотонного вискозного полотна. Спереди у платья выполнены удобные большие карманы.</t>
    </r>
    <r>
      <rPr>
        <sz val="12"/>
        <color indexed="8"/>
        <rFont val="Arial"/>
        <family val="2"/>
        <charset val="204"/>
      </rPr>
      <t xml:space="preserve">
    Состав:
 </t>
    </r>
    <r>
      <rPr>
        <b/>
        <sz val="12"/>
        <color indexed="8"/>
        <rFont val="Arial"/>
        <family val="2"/>
        <charset val="204"/>
      </rPr>
      <t>100% вискоза</t>
    </r>
  </si>
  <si>
    <r>
      <t xml:space="preserve">
   Классическая короткая сорочка</t>
    </r>
    <r>
      <rPr>
        <b/>
        <i/>
        <sz val="12"/>
        <color rgb="FF993366"/>
        <rFont val="Arial"/>
        <family val="2"/>
        <charset val="204"/>
      </rPr>
      <t xml:space="preserve"> Mia-Amore</t>
    </r>
    <r>
      <rPr>
        <sz val="12"/>
        <color theme="1"/>
        <rFont val="Arial"/>
        <family val="2"/>
        <charset val="204"/>
      </rPr>
      <t xml:space="preserve"> без подреза на тонких регулируемых бретелях выполнена из принтованного вискозного полотна. Полочку сорочки украшает планка с декоративными пуговица</t>
    </r>
    <r>
      <rPr>
        <sz val="12"/>
        <color indexed="8"/>
        <rFont val="Arial"/>
        <family val="2"/>
        <charset val="204"/>
      </rPr>
      <t xml:space="preserve">
    Состав:
 </t>
    </r>
    <r>
      <rPr>
        <b/>
        <sz val="12"/>
        <color indexed="8"/>
        <rFont val="Arial"/>
        <family val="2"/>
        <charset val="204"/>
      </rPr>
      <t>100% вискоза</t>
    </r>
  </si>
  <si>
    <t xml:space="preserve">  Дайкири</t>
  </si>
  <si>
    <t>Дайкири</t>
  </si>
  <si>
    <r>
      <t xml:space="preserve">
    Длинная туника </t>
    </r>
    <r>
      <rPr>
        <b/>
        <i/>
        <sz val="12"/>
        <color rgb="FF993366"/>
        <rFont val="Arial"/>
        <family val="2"/>
        <charset val="204"/>
      </rPr>
      <t xml:space="preserve">Mia-Amore </t>
    </r>
    <r>
      <rPr>
        <sz val="12"/>
        <color theme="1"/>
        <rFont val="Arial"/>
        <family val="2"/>
        <charset val="204"/>
      </rPr>
      <t>свободного силуэта с коротким рукавом. Изделие выполнено из тканой принтованной вискозы с контрастными кантами в виде отделки. По бокам туники обработаны карманы. По низу изделия расположены разрезы для свободы движения.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</si>
  <si>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theme="1"/>
        <rFont val="Arial"/>
        <family val="2"/>
        <charset val="204"/>
      </rPr>
      <t xml:space="preserve"> состоит из топа с коротким рукавом и свободных брюк. Изделия комплекта выполнены из комбинации принтованной и однотонной тканой вискозы с контрастными кантами в виде отделки.</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</si>
  <si>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theme="1"/>
        <rFont val="Arial"/>
        <family val="2"/>
        <charset val="204"/>
      </rPr>
      <t xml:space="preserve"> состоит из однотонного топа на тонких бретелях с оборкой по низу и свободных принтованных брюк. Изделия комплекта выполнены тканой вискозы с контрастными кантами в виде отделки.</t>
    </r>
    <r>
      <rPr>
        <sz val="12"/>
        <color indexed="8"/>
        <rFont val="Arial"/>
        <family val="2"/>
        <charset val="204"/>
      </rPr>
      <t xml:space="preserve">
    Состав:
</t>
    </r>
    <r>
      <rPr>
        <b/>
        <sz val="12"/>
        <color indexed="8"/>
        <rFont val="Arial"/>
        <family val="2"/>
        <charset val="204"/>
      </rPr>
      <t>100% вискоза</t>
    </r>
  </si>
  <si>
    <r>
      <t xml:space="preserve">
    Рубашка </t>
    </r>
    <r>
      <rPr>
        <b/>
        <i/>
        <sz val="12"/>
        <color rgb="FF993366"/>
        <rFont val="Arial"/>
        <family val="2"/>
        <charset val="204"/>
      </rPr>
      <t>Mia-Amore</t>
    </r>
    <r>
      <rPr>
        <sz val="12"/>
        <color theme="1"/>
        <rFont val="Arial"/>
        <family val="2"/>
        <charset val="204"/>
      </rPr>
      <t xml:space="preserve"> свободного силуэта с длинным рукавом и фигурным низом. Изделие выполнено из тканой принтованной вискозы с контрастными кантами в виде отделки. В боковых швах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вискоза</t>
    </r>
  </si>
  <si>
    <r>
      <t xml:space="preserve">
    Длинный сарафан </t>
    </r>
    <r>
      <rPr>
        <b/>
        <i/>
        <sz val="12"/>
        <color rgb="FF993366"/>
        <rFont val="Arial"/>
        <family val="2"/>
        <charset val="204"/>
      </rPr>
      <t>Mia-Amore</t>
    </r>
    <r>
      <rPr>
        <sz val="12"/>
        <color theme="1"/>
        <rFont val="Arial"/>
        <family val="2"/>
        <charset val="204"/>
      </rPr>
      <t xml:space="preserve"> на широких бретелях, с центральной застежкой на пуговицы и объемным воланом по низу. Изделие выполнено из тканой принтованной вискозы с однотонной отделкой и контрастными кантами.</t>
    </r>
    <r>
      <rPr>
        <sz val="12"/>
        <color indexed="8"/>
        <rFont val="Arial"/>
        <family val="2"/>
        <charset val="204"/>
      </rPr>
      <t xml:space="preserve">
    Состав:
</t>
    </r>
    <r>
      <rPr>
        <b/>
        <sz val="12"/>
        <color indexed="8"/>
        <rFont val="Arial"/>
        <family val="2"/>
        <charset val="204"/>
      </rPr>
      <t>100% вискоза</t>
    </r>
  </si>
  <si>
    <t xml:space="preserve">  Таити</t>
  </si>
  <si>
    <t>Таити</t>
  </si>
  <si>
    <r>
      <t xml:space="preserve">
    Короткий сарафан </t>
    </r>
    <r>
      <rPr>
        <b/>
        <i/>
        <sz val="12"/>
        <color rgb="FF993366"/>
        <rFont val="Arial"/>
        <family val="2"/>
        <charset val="204"/>
      </rPr>
      <t>Mia-Amore</t>
    </r>
    <r>
      <rPr>
        <sz val="12"/>
        <color theme="1"/>
        <rFont val="Arial"/>
        <family val="2"/>
        <charset val="204"/>
      </rPr>
      <t xml:space="preserve"> на тонких бретелях. Сарафан выполнен из тканой принтованной вискозы.</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</si>
  <si>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theme="1"/>
        <rFont val="Arial"/>
        <family val="2"/>
        <charset val="204"/>
      </rPr>
      <t xml:space="preserve"> состоит из топа на тонких бретелях и шорт. Комплект выполнен из принтованной тканой вискозы. По бокам шорт расположены карманы. Низ шорт обработан контрастным кантом.</t>
    </r>
    <r>
      <rPr>
        <sz val="12"/>
        <color indexed="8"/>
        <rFont val="Arial"/>
        <family val="2"/>
        <charset val="204"/>
      </rPr>
      <t xml:space="preserve">
    Состав:
</t>
    </r>
    <r>
      <rPr>
        <b/>
        <sz val="12"/>
        <color indexed="8"/>
        <rFont val="Arial"/>
        <family val="2"/>
        <charset val="204"/>
      </rPr>
      <t>100% вискоза</t>
    </r>
  </si>
  <si>
    <r>
      <t xml:space="preserve">
    Комплект </t>
    </r>
    <r>
      <rPr>
        <b/>
        <i/>
        <sz val="12"/>
        <color rgb="FF993366"/>
        <rFont val="Arial"/>
        <family val="2"/>
        <charset val="204"/>
      </rPr>
      <t>Mia-Amore</t>
    </r>
    <r>
      <rPr>
        <sz val="12"/>
        <color theme="1"/>
        <rFont val="Arial"/>
        <family val="2"/>
        <charset val="204"/>
      </rPr>
      <t xml:space="preserve"> состоит из топа свободного силуэта с коротким рукавом и шорт. Шорты с широким эластичным поясом. По бокам расположены карманы.</t>
    </r>
    <r>
      <rPr>
        <sz val="12"/>
        <color indexed="8"/>
        <rFont val="Arial"/>
        <family val="2"/>
        <charset val="204"/>
      </rPr>
      <t xml:space="preserve">
    Состав:
</t>
    </r>
    <r>
      <rPr>
        <b/>
        <sz val="12"/>
        <color indexed="8"/>
        <rFont val="Arial"/>
        <family val="2"/>
        <charset val="204"/>
      </rPr>
      <t>100% вискоза</t>
    </r>
  </si>
  <si>
    <r>
      <t xml:space="preserve">
    Короткий запашной халат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 коротким рукавом. Изделие выполнено из тканой принтованной вискозы с отделкой в виде контрастного канта по линии борта. По бокам расположены карманы.</t>
    </r>
    <r>
      <rPr>
        <sz val="12"/>
        <color indexed="8"/>
        <rFont val="Arial"/>
        <family val="2"/>
        <charset val="204"/>
      </rPr>
      <t xml:space="preserve">
    Состав:</t>
    </r>
    <r>
      <rPr>
        <b/>
        <sz val="12"/>
        <color indexed="8"/>
        <rFont val="Arial"/>
        <family val="2"/>
        <charset val="204"/>
      </rPr>
      <t xml:space="preserve">
100% вискоза</t>
    </r>
  </si>
  <si>
    <r>
      <t xml:space="preserve">
    Туника </t>
    </r>
    <r>
      <rPr>
        <b/>
        <i/>
        <sz val="12"/>
        <color rgb="FF993366"/>
        <rFont val="Arial"/>
        <family val="2"/>
        <charset val="204"/>
      </rPr>
      <t>Mia-Amore</t>
    </r>
    <r>
      <rPr>
        <sz val="12"/>
        <color theme="1"/>
        <rFont val="Arial"/>
        <family val="2"/>
        <charset val="204"/>
      </rPr>
      <t xml:space="preserve"> длиной до колен с цельнокроенными короткими рукавами выполнена из принтованной вискозы.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вискоза</t>
    </r>
  </si>
  <si>
    <r>
      <t xml:space="preserve">
    Комплект</t>
    </r>
    <r>
      <rPr>
        <b/>
        <i/>
        <sz val="12"/>
        <color rgb="FF993366"/>
        <rFont val="Arial"/>
        <family val="2"/>
        <charset val="204"/>
      </rPr>
      <t xml:space="preserve"> Mia-Amore</t>
    </r>
    <r>
      <rPr>
        <sz val="12"/>
        <color theme="1"/>
        <rFont val="Arial"/>
        <family val="2"/>
        <charset val="204"/>
      </rPr>
      <t xml:space="preserve"> состоит из топа с коротким рукавом и широких брюк, выполнен из принтованной тканой вискозы. Вдоль боковых швов проходит контрастный кант. По бокам брюк обработаны карманы.</t>
    </r>
    <r>
      <rPr>
        <sz val="12"/>
        <color indexed="8"/>
        <rFont val="Arial"/>
        <family val="2"/>
        <charset val="204"/>
      </rPr>
      <t xml:space="preserve">
    Состав:
</t>
    </r>
    <r>
      <rPr>
        <b/>
        <sz val="12"/>
        <color indexed="8"/>
        <rFont val="Arial"/>
        <family val="2"/>
        <charset val="204"/>
      </rPr>
      <t>100% вискоза</t>
    </r>
  </si>
  <si>
    <r>
      <t xml:space="preserve">
    Рубашка </t>
    </r>
    <r>
      <rPr>
        <b/>
        <i/>
        <sz val="12"/>
        <color rgb="FF993366"/>
        <rFont val="Arial"/>
        <family val="2"/>
        <charset val="204"/>
      </rPr>
      <t>Mia-Amore</t>
    </r>
    <r>
      <rPr>
        <sz val="12"/>
        <color theme="1"/>
        <rFont val="Arial"/>
        <family val="2"/>
        <charset val="204"/>
      </rPr>
      <t xml:space="preserve"> свободного силуэта с рукавом длиной 3/4 и фигурной линией низа. Изделие выполнено из принтованной тканой вискозы с отделкой в виде контрастных кантов. В боковых швах расположены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вискоза</t>
    </r>
  </si>
  <si>
    <r>
      <t xml:space="preserve">
    Удлиненное платье-рубашка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 центральной застежкой на пуговицы и коротким рукавом. Изделие выполнено из принтованной тканой вискозы. По бокам расположены карманы. Линию талии можно подчеркнуть за счет пояса, который идет в комплекте.</t>
    </r>
    <r>
      <rPr>
        <sz val="12"/>
        <color indexed="8"/>
        <rFont val="Arial"/>
        <family val="2"/>
        <charset val="204"/>
      </rPr>
      <t xml:space="preserve">
    Состав:</t>
    </r>
    <r>
      <rPr>
        <b/>
        <sz val="12"/>
        <color indexed="8"/>
        <rFont val="Arial"/>
        <family val="2"/>
        <charset val="204"/>
      </rPr>
      <t xml:space="preserve">
100% вискоза</t>
    </r>
  </si>
  <si>
    <r>
      <t xml:space="preserve">
    Длинная туника </t>
    </r>
    <r>
      <rPr>
        <b/>
        <i/>
        <sz val="12"/>
        <color rgb="FF993366"/>
        <rFont val="Arial"/>
        <family val="2"/>
        <charset val="204"/>
      </rPr>
      <t>Mia-Amore</t>
    </r>
    <r>
      <rPr>
        <sz val="12"/>
        <color theme="1"/>
        <rFont val="Arial"/>
        <family val="2"/>
        <charset val="204"/>
      </rPr>
      <t xml:space="preserve"> свободного силуэта с коротким рукавом выполнена из принтованной тканой вискозы. Изделие с V-образным вырезом горловины, которая обработана обтачками.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вискоза</t>
    </r>
  </si>
  <si>
    <t xml:space="preserve">  Рошель</t>
  </si>
  <si>
    <t>Рошель</t>
  </si>
  <si>
    <t>лимонный</t>
  </si>
  <si>
    <r>
      <t xml:space="preserve">
    Туника</t>
    </r>
    <r>
      <rPr>
        <b/>
        <i/>
        <sz val="12"/>
        <color rgb="FF993366"/>
        <rFont val="Arial"/>
        <family val="2"/>
        <charset val="204"/>
      </rPr>
      <t xml:space="preserve"> Mia-Amore</t>
    </r>
    <r>
      <rPr>
        <sz val="12"/>
        <color theme="1"/>
        <rFont val="Arial"/>
        <family val="2"/>
        <charset val="204"/>
      </rPr>
      <t xml:space="preserve"> длиной чуть выше колена, свободного силуэта с центральной застежкой на пуговицы и рукавом длиной 3/4. Изделие выполнено из гладкого хлопка и дополнено декоративными вставками из перфорированного хлопка, которые расположены вдоль бортов. По низу рукавов и низу туники заложены горизонтальные складки.</t>
    </r>
    <r>
      <rPr>
        <sz val="12"/>
        <color indexed="8"/>
        <rFont val="Arial"/>
        <family val="2"/>
        <charset val="204"/>
      </rPr>
      <t xml:space="preserve">
    Состав:
</t>
    </r>
    <r>
      <rPr>
        <b/>
        <sz val="12"/>
        <color indexed="8"/>
        <rFont val="Arial"/>
        <family val="2"/>
        <charset val="204"/>
      </rPr>
      <t>100% хлопок</t>
    </r>
  </si>
  <si>
    <r>
      <t xml:space="preserve">
    Короткий сарафан</t>
    </r>
    <r>
      <rPr>
        <b/>
        <i/>
        <sz val="12"/>
        <color rgb="FF993366"/>
        <rFont val="Arial"/>
        <family val="2"/>
        <charset val="204"/>
      </rPr>
      <t xml:space="preserve"> Mia-Amore</t>
    </r>
    <r>
      <rPr>
        <sz val="12"/>
        <color theme="1"/>
        <rFont val="Arial"/>
        <family val="2"/>
        <charset val="204"/>
      </rPr>
      <t xml:space="preserve"> на широких бретелях. Изделие выполнено из гладкого хлопка и дополнено декоративными вставками из перфорированного хлопка, которые расположены по вырезу и низу сарафана. По низу изделия заложены горизонтальные складки.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100% хлопок</t>
    </r>
  </si>
  <si>
    <r>
      <t xml:space="preserve">
    Комплект</t>
    </r>
    <r>
      <rPr>
        <b/>
        <i/>
        <sz val="12"/>
        <color rgb="FF993366"/>
        <rFont val="Arial"/>
        <family val="2"/>
        <charset val="204"/>
      </rPr>
      <t xml:space="preserve"> Mia-Amore </t>
    </r>
    <r>
      <rPr>
        <sz val="12"/>
        <color theme="1"/>
        <rFont val="Arial"/>
        <family val="2"/>
        <charset val="204"/>
      </rPr>
      <t>состоит из топа на тонких бретелях и длинной юбки с оборками и центральной застежкой на пуговицы. Комплект выполнен из гладкого хлопка и дополнен декоративными вставками из перфорированного хлопка, которые расположены по верху топа и низу юбки.</t>
    </r>
    <r>
      <rPr>
        <sz val="12"/>
        <color indexed="8"/>
        <rFont val="Arial"/>
        <family val="2"/>
        <charset val="204"/>
      </rPr>
      <t xml:space="preserve">
    Состав:
</t>
    </r>
    <r>
      <rPr>
        <b/>
        <sz val="12"/>
        <color indexed="8"/>
        <rFont val="Arial"/>
        <family val="2"/>
        <charset val="204"/>
      </rPr>
      <t>100% хлопок</t>
    </r>
  </si>
  <si>
    <r>
      <t xml:space="preserve">
    Платье-туника</t>
    </r>
    <r>
      <rPr>
        <b/>
        <i/>
        <sz val="12"/>
        <color rgb="FF993366"/>
        <rFont val="Arial"/>
        <family val="2"/>
        <charset val="204"/>
      </rPr>
      <t xml:space="preserve"> Mia-Amore</t>
    </r>
    <r>
      <rPr>
        <sz val="12"/>
        <color theme="1"/>
        <rFont val="Arial"/>
        <family val="2"/>
        <charset val="204"/>
      </rPr>
      <t xml:space="preserve"> длиной чуть выше колена, свободного силуэта и коротким рукавом. Изделие выполнено из гладкого хлопка и дополнено декоративными вставками из перфорированного хлопка, которые расположены по рукавам и низу туники.</t>
    </r>
    <r>
      <rPr>
        <sz val="12"/>
        <color indexed="8"/>
        <rFont val="Arial"/>
        <family val="2"/>
        <charset val="204"/>
      </rPr>
      <t xml:space="preserve">
    Состав:
</t>
    </r>
    <r>
      <rPr>
        <b/>
        <sz val="12"/>
        <color indexed="8"/>
        <rFont val="Arial"/>
        <family val="2"/>
        <charset val="204"/>
      </rPr>
      <t>100% хлопок</t>
    </r>
  </si>
  <si>
    <r>
      <t xml:space="preserve">
    Рубашка </t>
    </r>
    <r>
      <rPr>
        <b/>
        <i/>
        <sz val="12"/>
        <color rgb="FF993366"/>
        <rFont val="Arial"/>
        <family val="2"/>
        <charset val="204"/>
      </rPr>
      <t>Mia-Amore</t>
    </r>
    <r>
      <rPr>
        <sz val="12"/>
        <color theme="1"/>
        <rFont val="Arial"/>
        <family val="2"/>
        <charset val="204"/>
      </rPr>
      <t xml:space="preserve"> длиной чуть выше колена и рукавом длиной 7/8. Изделие выполнено из гладкого хлопка и дополнено декоративными вставками из перфорированного хлопка, которые расположены по верхней части рубашки и рукавам. По бокам обработаны разрезы. Линию талии можно подчеркнуть за счет узкого пояса, части которого вшиты в боковые швы.</t>
    </r>
    <r>
      <rPr>
        <sz val="12"/>
        <color indexed="8"/>
        <rFont val="Arial"/>
        <family val="2"/>
        <charset val="204"/>
      </rPr>
      <t xml:space="preserve">
    Состав:
</t>
    </r>
    <r>
      <rPr>
        <b/>
        <sz val="12"/>
        <color indexed="8"/>
        <rFont val="Arial"/>
        <family val="2"/>
        <charset val="204"/>
      </rPr>
      <t>100% хлопок</t>
    </r>
  </si>
  <si>
    <r>
      <t xml:space="preserve">
    Длинный сарафан </t>
    </r>
    <r>
      <rPr>
        <b/>
        <i/>
        <sz val="12"/>
        <color rgb="FF993366"/>
        <rFont val="Arial"/>
        <family val="2"/>
        <charset val="204"/>
      </rPr>
      <t>Mia-Amore</t>
    </r>
    <r>
      <rPr>
        <sz val="12"/>
        <color theme="1"/>
        <rFont val="Arial"/>
        <family val="2"/>
        <charset val="204"/>
      </rPr>
      <t xml:space="preserve"> с оборками и центральной застежкой на пуговицы. Изделие выполнено из гладкого хлопка и дополнено декоративными вставками из перфорированного хлопка, которые расположены по вырезу, бретелям, линии талии и низу сарафана. Над нижним ярусом оборки заложены горизонтальные складки. Линию талии можно подчеркнуть за счет кулисы.</t>
    </r>
    <r>
      <rPr>
        <sz val="12"/>
        <color indexed="8"/>
        <rFont val="Arial"/>
        <family val="2"/>
        <charset val="204"/>
      </rPr>
      <t xml:space="preserve">
    Состав:
</t>
    </r>
    <r>
      <rPr>
        <b/>
        <sz val="12"/>
        <color indexed="8"/>
        <rFont val="Arial"/>
        <family val="2"/>
        <charset val="204"/>
      </rPr>
      <t>100% хлопок</t>
    </r>
  </si>
  <si>
    <t xml:space="preserve">  Топ </t>
  </si>
  <si>
    <t>топ</t>
  </si>
  <si>
    <r>
      <t xml:space="preserve">
    </t>
    </r>
    <r>
      <rPr>
        <sz val="12"/>
        <color indexed="8"/>
        <rFont val="Arial"/>
        <family val="2"/>
        <charset val="204"/>
      </rPr>
      <t>Топ</t>
    </r>
    <r>
      <rPr>
        <b/>
        <i/>
        <sz val="12"/>
        <color indexed="25"/>
        <rFont val="Arial"/>
        <family val="2"/>
        <charset val="204"/>
      </rPr>
      <t xml:space="preserve"> Mia-Amore</t>
    </r>
    <r>
      <rPr>
        <sz val="12"/>
        <color indexed="8"/>
        <rFont val="Arial"/>
        <family val="2"/>
        <charset val="204"/>
      </rPr>
      <t xml:space="preserve"> без рукавов выполнена из мягкого искусственного полотна с атласным блеском, горловина топа украшена спереди ажурным кружевом.
    Состав:
</t>
    </r>
    <r>
      <rPr>
        <b/>
        <sz val="12"/>
        <color indexed="8"/>
        <rFont val="Arial"/>
        <family val="2"/>
        <charset val="204"/>
      </rPr>
      <t>полиэстер 100%</t>
    </r>
  </si>
  <si>
    <r>
      <t xml:space="preserve">
    Топ</t>
    </r>
    <r>
      <rPr>
        <b/>
        <i/>
        <sz val="12"/>
        <color indexed="25"/>
        <rFont val="Arial"/>
        <family val="2"/>
        <charset val="204"/>
      </rPr>
      <t xml:space="preserve"> Mia-Amore</t>
    </r>
    <r>
      <rPr>
        <sz val="12"/>
        <color indexed="8"/>
        <rFont val="Arial"/>
        <family val="2"/>
        <charset val="204"/>
      </rPr>
      <t xml:space="preserve"> на тонких бретелях выполнен из мягкого искусственного полотна с атласным блеском. Лиф топа украшает кружево. На спинке оригинальная отделка из кружева и завязок.
    Состав:
</t>
    </r>
    <r>
      <rPr>
        <b/>
        <sz val="12"/>
        <color indexed="8"/>
        <rFont val="Arial"/>
        <family val="2"/>
        <charset val="204"/>
      </rPr>
      <t>полиэстер 100%</t>
    </r>
  </si>
  <si>
    <r>
      <t xml:space="preserve">
    Топ без рукавов</t>
    </r>
    <r>
      <rPr>
        <b/>
        <i/>
        <sz val="12"/>
        <color indexed="25"/>
        <rFont val="Arial"/>
        <family val="2"/>
        <charset val="204"/>
      </rPr>
      <t xml:space="preserve"> Mia-Amore</t>
    </r>
    <r>
      <rPr>
        <sz val="12"/>
        <color indexed="8"/>
        <rFont val="Arial"/>
        <family val="2"/>
        <charset val="204"/>
      </rPr>
      <t xml:space="preserve"> с круглым воротником выполнен из искусственного шелковистого полотна. По низу топ декорирован кружевом, на спинке выполнена застежка на пуговках.
    Состав:
</t>
    </r>
    <r>
      <rPr>
        <b/>
        <sz val="12"/>
        <color indexed="8"/>
        <rFont val="Arial"/>
        <family val="2"/>
        <charset val="204"/>
      </rPr>
      <t>полиэстер 100%</t>
    </r>
  </si>
  <si>
    <r>
      <t xml:space="preserve">
    Нарядная топ </t>
    </r>
    <r>
      <rPr>
        <b/>
        <i/>
        <sz val="12"/>
        <color indexed="25"/>
        <rFont val="Arial"/>
        <family val="2"/>
        <charset val="204"/>
      </rPr>
      <t xml:space="preserve"> Mia-Amore</t>
    </r>
    <r>
      <rPr>
        <sz val="12"/>
        <color indexed="8"/>
        <rFont val="Arial"/>
        <family val="2"/>
        <charset val="204"/>
      </rPr>
      <t xml:space="preserve"> без рукавов выполнен из кружева и шифона. Прилегающая часть выполнена из кружева на подкладке из шифона, сбоку потайная молния. Низ имеет пышную двойную баску из шифона. Горловина декорирована изящным воротничком.
    Состав:
</t>
    </r>
    <r>
      <rPr>
        <b/>
        <sz val="12"/>
        <color indexed="8"/>
        <rFont val="Arial"/>
        <family val="2"/>
        <charset val="204"/>
      </rPr>
      <t>полиэстер 100%</t>
    </r>
  </si>
  <si>
    <r>
      <t xml:space="preserve">
    Изящный топ</t>
    </r>
    <r>
      <rPr>
        <b/>
        <i/>
        <sz val="12"/>
        <color indexed="25"/>
        <rFont val="Arial"/>
        <family val="2"/>
        <charset val="204"/>
      </rPr>
      <t xml:space="preserve"> Mia-Amore</t>
    </r>
    <r>
      <rPr>
        <sz val="12"/>
        <color indexed="8"/>
        <rFont val="Arial"/>
        <family val="2"/>
        <charset val="204"/>
      </rPr>
      <t xml:space="preserve"> на тонких регулируемых бретелях выполнен из мягкого искусственного полотна с шелковистым блеском.
    Состав:
</t>
    </r>
    <r>
      <rPr>
        <b/>
        <sz val="12"/>
        <color indexed="8"/>
        <rFont val="Arial"/>
        <family val="2"/>
        <charset val="204"/>
      </rPr>
      <t>полиэстер 100%</t>
    </r>
  </si>
  <si>
    <t>8428t</t>
  </si>
  <si>
    <r>
      <t xml:space="preserve">
    Топ</t>
    </r>
    <r>
      <rPr>
        <b/>
        <i/>
        <sz val="12"/>
        <color indexed="25"/>
        <rFont val="Arial"/>
        <family val="2"/>
        <charset val="204"/>
      </rPr>
      <t xml:space="preserve"> Mia-Amore</t>
    </r>
    <r>
      <rPr>
        <sz val="12"/>
        <color indexed="8"/>
        <rFont val="Arial"/>
        <family val="2"/>
        <charset val="204"/>
      </rPr>
      <t xml:space="preserve"> с коротким рукавом в виде спущенного плечика выполнен из мягкого искусственного полотна с атласным блеском. Спереди декорирован вставкой из кружевого полотна.
    Состав:
</t>
    </r>
    <r>
      <rPr>
        <b/>
        <sz val="12"/>
        <color indexed="8"/>
        <rFont val="Arial"/>
        <family val="2"/>
        <charset val="204"/>
      </rPr>
      <t>полиэстер 100%</t>
    </r>
  </si>
  <si>
    <r>
      <t xml:space="preserve">
    </t>
    </r>
    <r>
      <rPr>
        <sz val="12"/>
        <color indexed="8"/>
        <rFont val="Arial"/>
        <family val="2"/>
        <charset val="204"/>
      </rPr>
      <t>Топ</t>
    </r>
    <r>
      <rPr>
        <b/>
        <i/>
        <sz val="12"/>
        <color indexed="25"/>
        <rFont val="Arial"/>
        <family val="2"/>
        <charset val="204"/>
      </rPr>
      <t xml:space="preserve"> Mia-Amore</t>
    </r>
    <r>
      <rPr>
        <sz val="12"/>
        <color indexed="8"/>
        <rFont val="Arial"/>
        <family val="2"/>
        <charset val="204"/>
      </rPr>
      <t xml:space="preserve"> с кружевными рукавами выполнена из мягкого искусственного полотна с атласным блеском. Спереди по горловине декоративные защипы.
    Состав:
</t>
    </r>
    <r>
      <rPr>
        <b/>
        <sz val="12"/>
        <color indexed="8"/>
        <rFont val="Arial"/>
        <family val="2"/>
        <charset val="204"/>
      </rPr>
      <t>полиэстер 100%</t>
    </r>
  </si>
  <si>
    <r>
      <t xml:space="preserve">
   </t>
    </r>
    <r>
      <rPr>
        <sz val="12"/>
        <color indexed="8"/>
        <rFont val="Arial"/>
        <family val="2"/>
        <charset val="204"/>
      </rPr>
      <t xml:space="preserve"> Элегантный топ </t>
    </r>
    <r>
      <rPr>
        <b/>
        <i/>
        <sz val="12"/>
        <color indexed="25"/>
        <rFont val="Arial"/>
        <family val="2"/>
        <charset val="204"/>
      </rPr>
      <t>Mia-Amore</t>
    </r>
    <r>
      <rPr>
        <sz val="12"/>
        <color indexed="8"/>
        <rFont val="Arial"/>
        <family val="2"/>
        <charset val="204"/>
      </rPr>
      <t xml:space="preserve"> без рукавов с застежкой на пуговицы выполнен из мягкого искусственного полотна с атласным блеском. Дизайн построен на контрастном сочетании светлой ткани и черной кружевной отделки. Идеально по+D3632дойдет под пиджак
    Состав:
</t>
    </r>
    <r>
      <rPr>
        <b/>
        <sz val="12"/>
        <color indexed="8"/>
        <rFont val="Arial"/>
        <family val="2"/>
        <charset val="204"/>
      </rPr>
      <t>полиэстер 100%</t>
    </r>
  </si>
  <si>
    <t>7072a</t>
  </si>
  <si>
    <t>7073a</t>
  </si>
  <si>
    <t>7077b</t>
  </si>
  <si>
    <t>7076a</t>
  </si>
  <si>
    <t xml:space="preserve">  Полин</t>
  </si>
  <si>
    <t>Полин</t>
  </si>
  <si>
    <r>
      <t xml:space="preserve">
    Комплект</t>
    </r>
    <r>
      <rPr>
        <b/>
        <i/>
        <sz val="12"/>
        <color indexed="25"/>
        <rFont val="Arial"/>
        <family val="2"/>
        <charset val="204"/>
      </rPr>
      <t xml:space="preserve"> Mia-Amore</t>
    </r>
    <r>
      <rPr>
        <sz val="12"/>
        <color indexed="8"/>
        <rFont val="Arial"/>
        <family val="2"/>
        <charset val="204"/>
      </rPr>
      <t xml:space="preserve"> жакет с брюками выполнен из принтованного смесового шелка. Горловина оформлена отложным воротником. На спинке жакета кокетка со встречной складкой. В брюках есть кармашки.
    Состав:
</t>
    </r>
    <r>
      <rPr>
        <b/>
        <sz val="12"/>
        <color indexed="8"/>
        <rFont val="Arial"/>
        <family val="2"/>
        <charset val="204"/>
      </rPr>
      <t>70% натуральный шёлк, 25% полиэстер, 5% эластан</t>
    </r>
  </si>
  <si>
    <r>
      <t xml:space="preserve">
    Длинная сорочка </t>
    </r>
    <r>
      <rPr>
        <b/>
        <i/>
        <sz val="12"/>
        <color indexed="25"/>
        <rFont val="Arial"/>
        <family val="2"/>
        <charset val="204"/>
      </rPr>
      <t>Mia-Amore</t>
    </r>
    <r>
      <rPr>
        <sz val="12"/>
        <color indexed="8"/>
        <rFont val="Arial"/>
        <family val="2"/>
        <charset val="204"/>
      </rPr>
      <t xml:space="preserve"> с вертикальными рельефами выполнена из принтованного смесового шелка. Вырез горловины сорочки декорирован нежным кружевом в тон ткани,  по центру бантик с подвеской.
    Состав:
</t>
    </r>
    <r>
      <rPr>
        <b/>
        <sz val="12"/>
        <color indexed="8"/>
        <rFont val="Arial"/>
        <family val="2"/>
        <charset val="204"/>
      </rPr>
      <t>70% натуральный шёлк, 25% полиэстер, 5% эластан</t>
    </r>
  </si>
  <si>
    <t xml:space="preserve">  Карин</t>
  </si>
  <si>
    <t>Карин</t>
  </si>
  <si>
    <r>
      <t xml:space="preserve">
    Короткая сорочка </t>
    </r>
    <r>
      <rPr>
        <b/>
        <i/>
        <sz val="12"/>
        <color rgb="FF993366"/>
        <rFont val="Arial"/>
        <family val="2"/>
        <charset val="204"/>
      </rPr>
      <t xml:space="preserve">Mia-Amore </t>
    </r>
    <r>
      <rPr>
        <sz val="12"/>
        <color theme="1"/>
        <rFont val="Arial"/>
        <family val="2"/>
        <charset val="204"/>
      </rPr>
      <t xml:space="preserve">из принтованного в виде купона искусственного атласа на жаккардовой основе, на тонких контрастных бретелях. Узкое кружево украшает вырез горловины. Линию талии можно подчеркнуть за счет узкого пояса, части которого вшиты в боковой шов. Узкое кружево украшает вырез сорочки и края разреза. Декор - маленький атласный бантик расположенный по центру выреза горловины и верхней точке разреза.
 </t>
    </r>
    <r>
      <rPr>
        <sz val="12"/>
        <color indexed="8"/>
        <rFont val="Arial"/>
        <family val="2"/>
        <charset val="204"/>
      </rPr>
      <t xml:space="preserve">   Состав:
</t>
    </r>
    <r>
      <rPr>
        <b/>
        <sz val="12"/>
        <color indexed="8"/>
        <rFont val="Arial"/>
        <family val="2"/>
        <charset val="204"/>
      </rPr>
      <t>100% полиэстер, жаккард</t>
    </r>
  </si>
  <si>
    <r>
      <t xml:space="preserve">
    Короткая сорочка </t>
    </r>
    <r>
      <rPr>
        <b/>
        <i/>
        <sz val="12"/>
        <color rgb="FF993366"/>
        <rFont val="Arial"/>
        <family val="2"/>
        <charset val="204"/>
      </rPr>
      <t xml:space="preserve">Mia-Amore </t>
    </r>
    <r>
      <rPr>
        <sz val="12"/>
        <color theme="1"/>
        <rFont val="Arial"/>
        <family val="2"/>
        <charset val="204"/>
      </rPr>
      <t xml:space="preserve">из принтованного в виде купона искусственного атласа на жаккардовой основе на тонких контрастных бретелях. Двойной ряд узкого кружева украшает вырез горловины. Декор - маленький атласный бантик расположенный по центру выреза.
 </t>
    </r>
    <r>
      <rPr>
        <sz val="12"/>
        <color indexed="8"/>
        <rFont val="Arial"/>
        <family val="2"/>
        <charset val="204"/>
      </rPr>
      <t xml:space="preserve">   Состав:
</t>
    </r>
    <r>
      <rPr>
        <b/>
        <sz val="12"/>
        <color indexed="8"/>
        <rFont val="Arial"/>
        <family val="2"/>
        <charset val="204"/>
      </rPr>
      <t>100% полиэстер, жаккард</t>
    </r>
  </si>
  <si>
    <r>
      <t xml:space="preserve">
    Комплект </t>
    </r>
    <r>
      <rPr>
        <b/>
        <i/>
        <sz val="12"/>
        <color rgb="FF993366"/>
        <rFont val="Arial"/>
        <family val="2"/>
        <charset val="204"/>
      </rPr>
      <t xml:space="preserve">Mia-Amore </t>
    </r>
    <r>
      <rPr>
        <sz val="12"/>
        <color theme="1"/>
        <rFont val="Arial"/>
        <family val="2"/>
        <charset val="204"/>
      </rPr>
      <t xml:space="preserve">состоит из топа на тонких бретелях и шорт. Выполнен из принтованного в виде купона искусственного атласа на жаккардовой основе. Кружево украшает вырез топа и низ шорт. Декор - маленький атласный бантик расположенный по центру выреза.
 </t>
    </r>
    <r>
      <rPr>
        <sz val="12"/>
        <color indexed="8"/>
        <rFont val="Arial"/>
        <family val="2"/>
        <charset val="204"/>
      </rPr>
      <t xml:space="preserve">   Состав:
</t>
    </r>
    <r>
      <rPr>
        <b/>
        <sz val="12"/>
        <color indexed="8"/>
        <rFont val="Arial"/>
        <family val="2"/>
        <charset val="204"/>
      </rPr>
      <t>100% полиэстер, жаккард</t>
    </r>
  </si>
  <si>
    <r>
      <t xml:space="preserve">
    Халат </t>
    </r>
    <r>
      <rPr>
        <b/>
        <i/>
        <sz val="12"/>
        <color rgb="FF993366"/>
        <rFont val="Arial"/>
        <family val="2"/>
        <charset val="204"/>
      </rPr>
      <t xml:space="preserve">Mia-Amore </t>
    </r>
    <r>
      <rPr>
        <sz val="12"/>
        <color theme="1"/>
        <rFont val="Arial"/>
        <family val="2"/>
        <charset val="204"/>
      </rPr>
      <t xml:space="preserve">на пуговицах свободного силуэта, длиной чуть выше колен. Изделие выполнено из искусственного шелка на жаккардовой основе с отделкой в виде контрастных кантов. Купонный принт расположен в верхней части полочек и спинки. По бокам изделия обработаны разрезы. Линию талии можно подчеркнуть за счет пояса, который идет в комплекте.
 </t>
    </r>
    <r>
      <rPr>
        <sz val="12"/>
        <color indexed="8"/>
        <rFont val="Arial"/>
        <family val="2"/>
        <charset val="204"/>
      </rPr>
      <t xml:space="preserve">   Состав:
</t>
    </r>
    <r>
      <rPr>
        <b/>
        <sz val="12"/>
        <color indexed="8"/>
        <rFont val="Arial"/>
        <family val="2"/>
        <charset val="204"/>
      </rPr>
      <t>100% полиэстер, жаккард</t>
    </r>
  </si>
  <si>
    <t xml:space="preserve">  Мелисса</t>
  </si>
  <si>
    <t>Мелисса</t>
  </si>
  <si>
    <t>ментоловый</t>
  </si>
  <si>
    <r>
      <t xml:space="preserve">
    Короткая сорочка </t>
    </r>
    <r>
      <rPr>
        <b/>
        <i/>
        <sz val="12"/>
        <color rgb="FF993366"/>
        <rFont val="Arial"/>
        <family val="2"/>
        <charset val="204"/>
      </rPr>
      <t>Mia-Amore</t>
    </r>
    <r>
      <rPr>
        <sz val="12"/>
        <color rgb="FF993366"/>
        <rFont val="Arial"/>
        <family val="2"/>
        <charset val="204"/>
      </rPr>
      <t xml:space="preserve"> </t>
    </r>
    <r>
      <rPr>
        <sz val="12"/>
        <color theme="1"/>
        <rFont val="Arial"/>
        <family val="2"/>
        <charset val="204"/>
      </rPr>
      <t>на тонких бретелях, без подреза под грудью. Изделие выполнено из принтованной тканой вискозы. Верх сорочки обработан узким кружевом и кантом. По бокам расположены разрезы для свободы движения. Атласный бантик с подвеской украшает вырез сорочки.</t>
    </r>
    <r>
      <rPr>
        <sz val="12"/>
        <color indexed="8"/>
        <rFont val="Arial"/>
        <family val="2"/>
        <charset val="204"/>
      </rPr>
      <t xml:space="preserve">
    Состав:
</t>
    </r>
    <r>
      <rPr>
        <b/>
        <sz val="12"/>
        <color indexed="8"/>
        <rFont val="Arial"/>
        <family val="2"/>
        <charset val="204"/>
      </rPr>
      <t>60% вискоза, 35% натуральный шёлк, 5% полиэстер</t>
    </r>
  </si>
  <si>
    <r>
      <t xml:space="preserve">
    Комплект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состоит из жакета с коротким рукавом и брюк. Изделие выполнено из принтованной тканой вискозы с отделкой в виде кантов. По бокам брюк обработаны карманы.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60% вискоза, 35% натуральный шёлк, 5% полиэстер</t>
    </r>
  </si>
  <si>
    <r>
      <t xml:space="preserve">
    Рубашка </t>
    </r>
    <r>
      <rPr>
        <b/>
        <i/>
        <sz val="12"/>
        <color rgb="FF993366"/>
        <rFont val="Arial"/>
        <family val="2"/>
        <charset val="204"/>
      </rPr>
      <t>Mia-Amore</t>
    </r>
    <r>
      <rPr>
        <sz val="12"/>
        <color rgb="FF993366"/>
        <rFont val="Arial"/>
        <family val="2"/>
        <charset val="204"/>
      </rPr>
      <t xml:space="preserve"> </t>
    </r>
    <r>
      <rPr>
        <sz val="12"/>
        <color theme="1"/>
        <rFont val="Arial"/>
        <family val="2"/>
        <charset val="204"/>
      </rPr>
      <t>свободного силуэта с коротким рукавом. Изделие выполнено из принтованной тканой вискозы с отделкой в виде кантов. В боковых швах обработаны карманы. По низу изделия обработаны разрезы для свободы движения. Линию талии можно подчеркнуть за счет пояса, который идет в комплекте.</t>
    </r>
    <r>
      <rPr>
        <sz val="12"/>
        <color indexed="8"/>
        <rFont val="Arial"/>
        <family val="2"/>
        <charset val="204"/>
      </rPr>
      <t xml:space="preserve">
    Состав:
</t>
    </r>
    <r>
      <rPr>
        <b/>
        <sz val="12"/>
        <color indexed="8"/>
        <rFont val="Arial"/>
        <family val="2"/>
        <charset val="204"/>
      </rPr>
      <t>60% вискоза, 35% натуральный шёлк, 5% полиэстер</t>
    </r>
  </si>
  <si>
    <t xml:space="preserve">  Лана</t>
  </si>
  <si>
    <t>Лана</t>
  </si>
  <si>
    <r>
      <t xml:space="preserve">
    Молодежный комплект состоит из майки и шорт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выполнен из трикотажного полотна в рубчик. Майка с декоративной застежкой на пуговицы.</t>
    </r>
    <r>
      <rPr>
        <sz val="12"/>
        <color indexed="8"/>
        <rFont val="Arial"/>
        <family val="2"/>
        <charset val="204"/>
      </rPr>
      <t xml:space="preserve">
    Состав:
</t>
    </r>
    <r>
      <rPr>
        <b/>
        <sz val="12"/>
        <color indexed="8"/>
        <rFont val="Arial"/>
        <family val="2"/>
        <charset val="204"/>
      </rPr>
      <t>92% вискоза, 8% эластан</t>
    </r>
  </si>
  <si>
    <r>
      <t xml:space="preserve">
    Нарядный запашной укороченный халатик </t>
    </r>
    <r>
      <rPr>
        <b/>
        <i/>
        <sz val="12"/>
        <color rgb="FF993366"/>
        <rFont val="Arial"/>
        <family val="2"/>
        <charset val="204"/>
      </rPr>
      <t>Mia-Amore</t>
    </r>
    <r>
      <rPr>
        <sz val="12"/>
        <color rgb="FF993366"/>
        <rFont val="Arial"/>
        <family val="2"/>
        <charset val="204"/>
      </rPr>
      <t xml:space="preserve"> </t>
    </r>
    <r>
      <rPr>
        <sz val="12"/>
        <color theme="1"/>
        <rFont val="Arial"/>
        <family val="2"/>
        <charset val="204"/>
      </rPr>
      <t>выполнен из трикотажного полотна в рубчик. Рукава по низу изделие и рукава декорированы рюшей, на рукавах есть кружево. В боковых швах удобные кармашки.</t>
    </r>
    <r>
      <rPr>
        <sz val="12"/>
        <color indexed="8"/>
        <rFont val="Arial"/>
        <family val="2"/>
        <charset val="204"/>
      </rPr>
      <t xml:space="preserve">
    Состав:
</t>
    </r>
    <r>
      <rPr>
        <b/>
        <sz val="12"/>
        <color indexed="8"/>
        <rFont val="Arial"/>
        <family val="2"/>
        <charset val="204"/>
      </rPr>
      <t>92% вискоза, 8% эластан</t>
    </r>
  </si>
  <si>
    <r>
      <t xml:space="preserve">
    Туника до колен </t>
    </r>
    <r>
      <rPr>
        <b/>
        <i/>
        <sz val="12"/>
        <color rgb="FF993366"/>
        <rFont val="Arial"/>
        <family val="2"/>
        <charset val="204"/>
      </rPr>
      <t>Mia-Amore</t>
    </r>
    <r>
      <rPr>
        <sz val="12"/>
        <color rgb="FF993366"/>
        <rFont val="Arial"/>
        <family val="2"/>
        <charset val="204"/>
      </rPr>
      <t xml:space="preserve"> </t>
    </r>
    <r>
      <rPr>
        <sz val="12"/>
        <color theme="1"/>
        <rFont val="Arial"/>
        <family val="2"/>
        <charset val="204"/>
      </rPr>
      <t>выполнена из трикотажного полотна в рубчик. Туника с длинными втачными рукавами на манжетах по низу и кулиской на талии, которая регулирует силуэт изделия.</t>
    </r>
    <r>
      <rPr>
        <sz val="12"/>
        <color indexed="8"/>
        <rFont val="Arial"/>
        <family val="2"/>
        <charset val="204"/>
      </rPr>
      <t xml:space="preserve">
    Состав:
</t>
    </r>
    <r>
      <rPr>
        <b/>
        <sz val="12"/>
        <color indexed="8"/>
        <rFont val="Arial"/>
        <family val="2"/>
        <charset val="204"/>
      </rPr>
      <t>92% вискоза, 8% эластан</t>
    </r>
  </si>
  <si>
    <r>
      <t xml:space="preserve">
    Удобная прямая классическая сорочка до колен </t>
    </r>
    <r>
      <rPr>
        <b/>
        <i/>
        <sz val="12"/>
        <color rgb="FF993366"/>
        <rFont val="Arial"/>
        <family val="2"/>
        <charset val="204"/>
      </rPr>
      <t>Mia-Amore</t>
    </r>
    <r>
      <rPr>
        <sz val="12"/>
        <color rgb="FF993366"/>
        <rFont val="Arial"/>
        <family val="2"/>
        <charset val="204"/>
      </rPr>
      <t xml:space="preserve"> </t>
    </r>
    <r>
      <rPr>
        <sz val="12"/>
        <color theme="1"/>
        <rFont val="Arial"/>
        <family val="2"/>
        <charset val="204"/>
      </rPr>
      <t>выполнена из трикотажного полотна в рубчик. Сорочка с удобными бретелями маечного типа, по низу оформлена кружевом.</t>
    </r>
    <r>
      <rPr>
        <sz val="12"/>
        <color indexed="8"/>
        <rFont val="Arial"/>
        <family val="2"/>
        <charset val="204"/>
      </rPr>
      <t xml:space="preserve">
    Состав:
</t>
    </r>
    <r>
      <rPr>
        <b/>
        <sz val="12"/>
        <color indexed="8"/>
        <rFont val="Arial"/>
        <family val="2"/>
        <charset val="204"/>
      </rPr>
      <t>92% вискоза, 8% эластан</t>
    </r>
  </si>
  <si>
    <r>
      <t xml:space="preserve">
    Длинный запашной халат </t>
    </r>
    <r>
      <rPr>
        <b/>
        <i/>
        <sz val="12"/>
        <color rgb="FF993366"/>
        <rFont val="Arial"/>
        <family val="2"/>
        <charset val="204"/>
      </rPr>
      <t>Mia-Amore</t>
    </r>
    <r>
      <rPr>
        <sz val="12"/>
        <color rgb="FF993366"/>
        <rFont val="Arial"/>
        <family val="2"/>
        <charset val="204"/>
      </rPr>
      <t xml:space="preserve"> </t>
    </r>
    <r>
      <rPr>
        <sz val="12"/>
        <color theme="1"/>
        <rFont val="Arial"/>
        <family val="2"/>
        <charset val="204"/>
      </rPr>
      <t>выполнен из трикотажного полотна в рубчик. Рукава по низу оформлены кружевом, в боковых швах кармашки. оформлена кружевом.</t>
    </r>
    <r>
      <rPr>
        <sz val="12"/>
        <color indexed="8"/>
        <rFont val="Arial"/>
        <family val="2"/>
        <charset val="204"/>
      </rPr>
      <t xml:space="preserve">
    Состав:
</t>
    </r>
    <r>
      <rPr>
        <b/>
        <sz val="12"/>
        <color indexed="8"/>
        <rFont val="Arial"/>
        <family val="2"/>
        <charset val="204"/>
      </rPr>
      <t>92% вискоза, 8% эластан</t>
    </r>
  </si>
  <si>
    <t>Афина</t>
  </si>
  <si>
    <t>терракотовый</t>
  </si>
  <si>
    <r>
      <t xml:space="preserve">
    Платье-халат с запахом и завязкой вокруг талии </t>
    </r>
    <r>
      <rPr>
        <b/>
        <i/>
        <sz val="12"/>
        <color rgb="FF993366"/>
        <rFont val="Arial"/>
        <family val="2"/>
        <charset val="204"/>
      </rPr>
      <t>Mia-Amore</t>
    </r>
    <r>
      <rPr>
        <sz val="12"/>
        <color theme="1"/>
        <rFont val="Arial"/>
        <family val="2"/>
        <charset val="204"/>
      </rPr>
      <t xml:space="preserve"> выполнен из принтованного вискозного полотна. Халат с рукавами длиной ¾ сосборены на резинку и оформлены по низу воланчиком с кружевом. Низ изделия также оформлен воланом, пояс украшен кисточками, вырез горловины хлопковое кружево.</t>
    </r>
    <r>
      <rPr>
        <sz val="12"/>
        <color indexed="8"/>
        <rFont val="Arial"/>
        <family val="2"/>
        <charset val="204"/>
      </rPr>
      <t xml:space="preserve">
    Состав:</t>
    </r>
    <r>
      <rPr>
        <b/>
        <sz val="12"/>
        <color indexed="8"/>
        <rFont val="Arial"/>
        <family val="2"/>
        <charset val="204"/>
      </rPr>
      <t xml:space="preserve">
  100% вискоза</t>
    </r>
  </si>
  <si>
    <r>
      <t xml:space="preserve">
    Длинное платье </t>
    </r>
    <r>
      <rPr>
        <b/>
        <i/>
        <sz val="12"/>
        <color rgb="FF993366"/>
        <rFont val="Arial"/>
        <family val="2"/>
        <charset val="204"/>
      </rPr>
      <t>Mia-Amore</t>
    </r>
    <r>
      <rPr>
        <sz val="12"/>
        <color theme="1"/>
        <rFont val="Arial"/>
        <family val="2"/>
        <charset val="204"/>
      </rPr>
      <t xml:space="preserve"> с отрезными чашками и кокеткой на талии, которая эффектно приталивает и подчеркивает силуэт. Спинка декорирована перекрещивающимися бретелями и рядами буфов, образованных резинками. Подрез на талии и груди, горловина оформлены хлопковым кружевом.</t>
    </r>
    <r>
      <rPr>
        <sz val="12"/>
        <color indexed="8"/>
        <rFont val="Arial"/>
        <family val="2"/>
        <charset val="204"/>
      </rPr>
      <t xml:space="preserve">
    Состав:</t>
    </r>
    <r>
      <rPr>
        <b/>
        <sz val="12"/>
        <color indexed="8"/>
        <rFont val="Arial"/>
        <family val="2"/>
        <charset val="204"/>
      </rPr>
      <t xml:space="preserve">
  100% вискоза</t>
    </r>
  </si>
  <si>
    <r>
      <t xml:space="preserve">
   Комбидресс на тонких бретелях с шортами</t>
    </r>
    <r>
      <rPr>
        <b/>
        <i/>
        <sz val="12"/>
        <color rgb="FF993366"/>
        <rFont val="Arial"/>
        <family val="2"/>
        <charset val="204"/>
      </rPr>
      <t xml:space="preserve"> Mia-Amore</t>
    </r>
    <r>
      <rPr>
        <sz val="12"/>
        <color theme="1"/>
        <rFont val="Arial"/>
        <family val="2"/>
        <charset val="204"/>
      </rPr>
      <t xml:space="preserve"> выполнен из принтованного вискозного полотна. Лиф комбидресса выполнен с застежкой на пуговицы, вырез горловины декорирован хлопковым кружевом. По талии комбидресс притален резинкой. Шорты комбидресса по низу имеют декоративную обтачку с кружевными вставками.</t>
    </r>
    <r>
      <rPr>
        <sz val="12"/>
        <color indexed="8"/>
        <rFont val="Arial"/>
        <family val="2"/>
        <charset val="204"/>
      </rPr>
      <t xml:space="preserve">
    Состав:</t>
    </r>
    <r>
      <rPr>
        <b/>
        <sz val="12"/>
        <color indexed="8"/>
        <rFont val="Arial"/>
        <family val="2"/>
        <charset val="204"/>
      </rPr>
      <t xml:space="preserve">
  100% вискоза</t>
    </r>
  </si>
  <si>
    <r>
      <t xml:space="preserve">
    Комплект </t>
    </r>
    <r>
      <rPr>
        <b/>
        <i/>
        <sz val="12"/>
        <color rgb="FF993366"/>
        <rFont val="Arial"/>
        <family val="2"/>
        <charset val="204"/>
      </rPr>
      <t>Mia-Amore</t>
    </r>
    <r>
      <rPr>
        <sz val="12"/>
        <color theme="1"/>
        <rFont val="Arial"/>
        <family val="2"/>
        <charset val="204"/>
      </rPr>
      <t xml:space="preserve"> состоит из брюк и рубашки с коротким рукавом, выполнен из однотонного вискозного полотна с эластаном. Борт рубашки, а также воротник отделаны декоративным кантом.</t>
    </r>
    <r>
      <rPr>
        <sz val="12"/>
        <color indexed="8"/>
        <rFont val="Arial"/>
        <family val="2"/>
        <charset val="204"/>
      </rPr>
      <t xml:space="preserve">
    Состав:
</t>
    </r>
    <r>
      <rPr>
        <b/>
        <sz val="12"/>
        <color indexed="8"/>
        <rFont val="Arial"/>
        <family val="2"/>
        <charset val="204"/>
      </rPr>
      <t>95% вискоза, 5% эластан</t>
    </r>
  </si>
  <si>
    <r>
      <t xml:space="preserve">
    Комплект </t>
    </r>
    <r>
      <rPr>
        <b/>
        <i/>
        <sz val="12"/>
        <color rgb="FF993366"/>
        <rFont val="Arial"/>
        <family val="2"/>
        <charset val="204"/>
      </rPr>
      <t xml:space="preserve">Mia-Amore </t>
    </r>
    <r>
      <rPr>
        <sz val="12"/>
        <color theme="1"/>
        <rFont val="Arial"/>
        <family val="2"/>
        <charset val="204"/>
      </rPr>
      <t>с брючками выполнен из меланжевого трикотажного полотна. Лонгслив имеет на плечах вставки из эластичного кружева. Комплект дополняют удобные брючки на резинке, низ которых оформлен эластичными манжетами.</t>
    </r>
    <r>
      <rPr>
        <sz val="12"/>
        <color indexed="8"/>
        <rFont val="Arial"/>
        <family val="2"/>
        <charset val="204"/>
      </rPr>
      <t xml:space="preserve">
    Состав:
</t>
    </r>
    <r>
      <rPr>
        <b/>
        <sz val="12"/>
        <color indexed="8"/>
        <rFont val="Arial"/>
        <family val="2"/>
        <charset val="204"/>
      </rPr>
      <t>95% вискоза, 5% эластан</t>
    </r>
  </si>
  <si>
    <r>
      <t xml:space="preserve"> 
    Короткая сорочка </t>
    </r>
    <r>
      <rPr>
        <b/>
        <i/>
        <sz val="12"/>
        <color rgb="FF993366"/>
        <rFont val="Arial"/>
        <family val="2"/>
        <charset val="204"/>
      </rPr>
      <t>Mia-Amore</t>
    </r>
    <r>
      <rPr>
        <sz val="12"/>
        <color theme="1"/>
        <rFont val="Arial"/>
        <family val="2"/>
        <charset val="204"/>
      </rPr>
      <t xml:space="preserve"> из принтованного смесового шелкового полотна, с отрезными чашками, декорированная по лифу и низу мягким контрастным кружевом.</t>
    </r>
    <r>
      <rPr>
        <sz val="12"/>
        <color indexed="8"/>
        <rFont val="Arial"/>
        <family val="2"/>
        <charset val="204"/>
      </rPr>
      <t xml:space="preserve">
    Состав:
</t>
    </r>
    <r>
      <rPr>
        <b/>
        <sz val="12"/>
        <color indexed="8"/>
        <rFont val="Arial"/>
        <family val="2"/>
        <charset val="204"/>
      </rPr>
      <t>70% натуральный шелк, 25% полиэстер, 5% эластан</t>
    </r>
  </si>
  <si>
    <r>
      <t xml:space="preserve">
    Комплект </t>
    </r>
    <r>
      <rPr>
        <b/>
        <i/>
        <sz val="12"/>
        <color rgb="FF993366"/>
        <rFont val="Arial"/>
        <family val="2"/>
        <charset val="204"/>
      </rPr>
      <t>Mia-Amore</t>
    </r>
    <r>
      <rPr>
        <sz val="12"/>
        <color theme="1"/>
        <rFont val="Arial"/>
        <family val="2"/>
        <charset val="204"/>
      </rPr>
      <t xml:space="preserve"> состоит из топа и шорт из нежного смесового шелка с цветочным принтом . Лиф и низ шорт декорированы нежным розовым кружевом. Лиф топа украшен по центру изящной подвеской.</t>
    </r>
    <r>
      <rPr>
        <sz val="12"/>
        <color indexed="8"/>
        <rFont val="Arial"/>
        <family val="2"/>
        <charset val="204"/>
      </rPr>
      <t xml:space="preserve">
    Состав:
</t>
    </r>
    <r>
      <rPr>
        <b/>
        <sz val="12"/>
        <color indexed="8"/>
        <rFont val="Arial"/>
        <family val="2"/>
        <charset val="204"/>
      </rPr>
      <t>70% натуральный шелк, 25% полиэстер, 5% эластан</t>
    </r>
  </si>
  <si>
    <r>
      <t xml:space="preserve">
   Комплект </t>
    </r>
    <r>
      <rPr>
        <b/>
        <i/>
        <sz val="12"/>
        <color rgb="FF993366"/>
        <rFont val="Arial Cyr"/>
        <charset val="204"/>
      </rPr>
      <t xml:space="preserve">Mia-Amore </t>
    </r>
    <r>
      <rPr>
        <sz val="12"/>
        <color theme="1"/>
        <rFont val="Arial Cyr"/>
        <charset val="204"/>
      </rPr>
      <t>состоит из брюк, топа и жакета. Комплект выполнен из смесового шёлка. Верхняя часть лифа топа и низ рукавов жакета украшены вышивным кружево.</t>
    </r>
    <r>
      <rPr>
        <sz val="12"/>
        <color indexed="8"/>
        <rFont val="Arial Cyr"/>
        <charset val="204"/>
      </rPr>
      <t xml:space="preserve">
    Состав:
</t>
    </r>
    <r>
      <rPr>
        <b/>
        <sz val="12"/>
        <color indexed="8"/>
        <rFont val="Arial Cyr"/>
        <charset val="204"/>
      </rPr>
      <t>70% натуральный шелк, 25% полиэстер, 5% эластан</t>
    </r>
  </si>
  <si>
    <r>
      <t xml:space="preserve">
    Короткая сорочка </t>
    </r>
    <r>
      <rPr>
        <b/>
        <i/>
        <sz val="12"/>
        <color rgb="FF993366"/>
        <rFont val="Arial"/>
        <family val="2"/>
        <charset val="204"/>
      </rPr>
      <t>Mia-Amore</t>
    </r>
    <r>
      <rPr>
        <sz val="12"/>
        <color theme="1"/>
        <rFont val="Arial"/>
        <family val="2"/>
        <charset val="204"/>
      </rPr>
      <t xml:space="preserve"> на регулируемых тонких бретелях выполнена из искусственного шелка рубинового цвета. Лиф и низ сорочки декорированы кружевом. По центру лифа бантик с подвеской.
 </t>
    </r>
    <r>
      <rPr>
        <sz val="12"/>
        <color indexed="8"/>
        <rFont val="Arial"/>
        <family val="2"/>
        <charset val="204"/>
      </rPr>
      <t xml:space="preserve">   Состав:
</t>
    </r>
    <r>
      <rPr>
        <b/>
        <sz val="12"/>
        <color indexed="8"/>
        <rFont val="Arial"/>
        <family val="2"/>
        <charset val="204"/>
      </rPr>
      <t>100% полиэстер</t>
    </r>
  </si>
  <si>
    <r>
      <t xml:space="preserve">
    Эффектный комплект из брюк и топа </t>
    </r>
    <r>
      <rPr>
        <b/>
        <i/>
        <sz val="12"/>
        <color rgb="FF993366"/>
        <rFont val="Arial"/>
        <family val="2"/>
        <charset val="204"/>
      </rPr>
      <t>Mia-Amore</t>
    </r>
    <r>
      <rPr>
        <sz val="12"/>
        <color theme="1"/>
        <rFont val="Arial"/>
        <family val="2"/>
        <charset val="204"/>
      </rPr>
      <t xml:space="preserve"> выполнен из искусственного принтованного шелка. Элегантный атласный комплект со спортивными контрастными элементами в отделке выполнен в традициях Sport-chic.
 </t>
    </r>
    <r>
      <rPr>
        <sz val="12"/>
        <color indexed="8"/>
        <rFont val="Arial"/>
        <family val="2"/>
        <charset val="204"/>
      </rPr>
      <t xml:space="preserve">   Состав:
</t>
    </r>
    <r>
      <rPr>
        <b/>
        <sz val="12"/>
        <color indexed="8"/>
        <rFont val="Arial"/>
        <family val="2"/>
        <charset val="204"/>
      </rPr>
      <t>100% полиэстер</t>
    </r>
  </si>
  <si>
    <r>
      <t xml:space="preserve">
    Короткий халат </t>
    </r>
    <r>
      <rPr>
        <b/>
        <i/>
        <sz val="12"/>
        <color rgb="FF993366"/>
        <rFont val="Arial"/>
        <family val="2"/>
        <charset val="204"/>
      </rPr>
      <t xml:space="preserve">Mia-Amore </t>
    </r>
    <r>
      <rPr>
        <sz val="12"/>
        <color theme="1"/>
        <rFont val="Arial"/>
        <family val="2"/>
        <charset val="204"/>
      </rPr>
      <t>с запахом и с рукавами длиной ¾ выполнен из однотонного искусственного шёлка. Халат кофейного цвета по низу рукавов декорирован широкими манжетами молочного цвета, планка халата молочного цвета. В боковых швах карманы.</t>
    </r>
    <r>
      <rPr>
        <sz val="12"/>
        <color indexed="8"/>
        <rFont val="Arial"/>
        <family val="2"/>
        <charset val="204"/>
      </rPr>
      <t xml:space="preserve">
    Состав:
</t>
    </r>
    <r>
      <rPr>
        <b/>
        <sz val="12"/>
        <color indexed="8"/>
        <rFont val="Arial"/>
        <family val="2"/>
        <charset val="204"/>
      </rPr>
      <t>97% полиэстер, 3% эластан</t>
    </r>
  </si>
  <si>
    <t>12.12.2025; 16:52:48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</si>
</sst>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quot;р.&quot;"/>
  </numFmts>
  <fonts count="41" x14ac:knownFonts="1">
    <font>
      <sz val="11"/>
      <color theme="1"/>
      <name val="Calibri"/>
      <family val="2"/>
      <charset val="204"/>
      <scheme val="minor"/>
    </font>
    <font>
      <sz val="13"/>
      <name val="Arial"/>
      <family val="2"/>
      <charset val="204"/>
    </font>
    <font>
      <sz val="13"/>
      <color indexed="63"/>
      <name val="Arial"/>
      <family val="2"/>
      <charset val="204"/>
    </font>
    <font>
      <b/>
      <sz val="13"/>
      <name val="Arial"/>
      <family val="2"/>
      <charset val="204"/>
    </font>
    <font>
      <i/>
      <sz val="18"/>
      <color indexed="8"/>
      <name val="Arial"/>
      <family val="2"/>
      <charset val="204"/>
    </font>
    <font>
      <sz val="10"/>
      <color indexed="63"/>
      <name val="Arial"/>
      <family val="2"/>
      <charset val="204"/>
    </font>
    <font>
      <sz val="10"/>
      <color indexed="9"/>
      <name val="Arial Cyr"/>
      <charset val="204"/>
    </font>
    <font>
      <b/>
      <sz val="13"/>
      <color indexed="48"/>
      <name val="Arial"/>
      <family val="2"/>
      <charset val="204"/>
    </font>
    <font>
      <b/>
      <sz val="12"/>
      <color indexed="8"/>
      <name val="Arial"/>
      <family val="2"/>
      <charset val="204"/>
    </font>
    <font>
      <b/>
      <sz val="22"/>
      <color indexed="63"/>
      <name val="Arial"/>
      <family val="2"/>
      <charset val="204"/>
    </font>
    <font>
      <sz val="12"/>
      <color indexed="8"/>
      <name val="Arial"/>
      <family val="2"/>
      <charset val="204"/>
    </font>
    <font>
      <b/>
      <sz val="12"/>
      <name val="Arial"/>
      <family val="2"/>
      <charset val="204"/>
    </font>
    <font>
      <sz val="10"/>
      <color indexed="8"/>
      <name val="Arial Cyr"/>
      <charset val="204"/>
    </font>
    <font>
      <b/>
      <sz val="12"/>
      <color indexed="63"/>
      <name val="Arial"/>
      <family val="2"/>
      <charset val="204"/>
    </font>
    <font>
      <u/>
      <sz val="10"/>
      <color indexed="12"/>
      <name val="Arial Cyr"/>
      <charset val="204"/>
    </font>
    <font>
      <b/>
      <u/>
      <sz val="12"/>
      <color indexed="12"/>
      <name val="Arial Cyr"/>
      <charset val="204"/>
    </font>
    <font>
      <b/>
      <sz val="10"/>
      <color indexed="8"/>
      <name val="Arial Cyr"/>
      <charset val="204"/>
    </font>
    <font>
      <sz val="12"/>
      <color indexed="8"/>
      <name val="Arial Cyr"/>
      <charset val="204"/>
    </font>
    <font>
      <b/>
      <sz val="12"/>
      <color indexed="8"/>
      <name val="Arial Cyr"/>
      <charset val="204"/>
    </font>
    <font>
      <sz val="12"/>
      <color theme="0" tint="-0.249977111117893"/>
      <name val="Arial"/>
      <family val="2"/>
      <charset val="204"/>
    </font>
    <font>
      <b/>
      <i/>
      <sz val="26"/>
      <color theme="3"/>
      <name val="Arial"/>
      <family val="2"/>
      <charset val="204"/>
    </font>
    <font>
      <b/>
      <i/>
      <sz val="20"/>
      <color theme="4" tint="-0.499984740745262"/>
      <name val="Arial"/>
      <family val="2"/>
      <charset val="204"/>
    </font>
    <font>
      <b/>
      <sz val="12"/>
      <color theme="1"/>
      <name val="Arial"/>
      <family val="2"/>
      <charset val="204"/>
    </font>
    <font>
      <sz val="12"/>
      <color theme="1"/>
      <name val="Arial"/>
      <family val="2"/>
      <charset val="204"/>
    </font>
    <font>
      <b/>
      <i/>
      <sz val="12"/>
      <color rgb="FF993366"/>
      <name val="Arial"/>
      <family val="2"/>
      <charset val="204"/>
    </font>
    <font>
      <sz val="12"/>
      <color theme="1"/>
      <name val="Arial Cyr"/>
      <charset val="204"/>
    </font>
    <font>
      <b/>
      <sz val="12"/>
      <color theme="0" tint="-0.34998626667073579"/>
      <name val="Arial"/>
      <family val="2"/>
      <charset val="204"/>
    </font>
    <font>
      <sz val="11"/>
      <color theme="0"/>
      <name val="Calibri"/>
      <family val="2"/>
      <charset val="204"/>
      <scheme val="minor"/>
    </font>
    <font>
      <sz val="12"/>
      <color theme="0" tint="-0.34998626667073579"/>
      <name val="Arial"/>
      <family val="2"/>
      <charset val="204"/>
    </font>
    <font>
      <sz val="12"/>
      <color theme="0"/>
      <name val="Arial"/>
      <family val="2"/>
      <charset val="204"/>
    </font>
    <font>
      <b/>
      <sz val="13"/>
      <color rgb="FF3366FF"/>
      <name val="Arial"/>
      <family val="2"/>
      <charset val="204"/>
    </font>
    <font>
      <sz val="12"/>
      <color theme="1" tint="0.499984740745262"/>
      <name val="Arial"/>
      <family val="2"/>
      <charset val="204"/>
    </font>
    <font>
      <sz val="10"/>
      <name val="Arial"/>
      <family val="2"/>
      <charset val="204"/>
    </font>
    <font>
      <u/>
      <sz val="10"/>
      <color indexed="12"/>
      <name val="Arial"/>
      <family val="2"/>
      <charset val="204"/>
    </font>
    <font>
      <sz val="11"/>
      <name val="Arial"/>
      <family val="2"/>
      <charset val="204"/>
    </font>
    <font>
      <b/>
      <i/>
      <sz val="12"/>
      <color rgb="FF993366"/>
      <name val="Arial Cyr"/>
      <charset val="204"/>
    </font>
    <font>
      <sz val="12"/>
      <color rgb="FF993366"/>
      <name val="Arial"/>
      <family val="2"/>
      <charset val="204"/>
    </font>
    <font>
      <b/>
      <i/>
      <sz val="12"/>
      <color indexed="25"/>
      <name val="Arial"/>
      <family val="2"/>
      <charset val="204"/>
    </font>
    <font>
      <b/>
      <i/>
      <sz val="12"/>
      <color rgb="FFFF0000"/>
      <name val="Arial"/>
      <family val="2"/>
      <charset val="204"/>
    </font>
    <font>
      <i/>
      <sz val="12"/>
      <color rgb="FF993366"/>
      <name val="Arial Cyr"/>
      <charset val="204"/>
    </font>
    <font>
      <sz val="10"/>
      <color indexed="8"/>
      <name val="Arial"/>
      <family val="2"/>
      <charset val="204"/>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rgb="FFFFFF00"/>
        <bgColor indexed="64"/>
      </patternFill>
    </fill>
    <fill>
      <patternFill patternType="solid">
        <fgColor rgb="FFCCFFCC"/>
        <bgColor indexed="64"/>
      </patternFill>
    </fill>
  </fills>
  <borders count="24">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theme="4" tint="0.39997558519241921"/>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4" fillId="0" borderId="0" applyNumberFormat="0" applyFill="0" applyBorder="0" applyAlignment="0" applyProtection="0">
      <alignment vertical="top"/>
      <protection locked="0"/>
    </xf>
    <xf numFmtId="0" fontId="32" fillId="0" borderId="0"/>
    <xf numFmtId="0" fontId="33" fillId="0" borderId="0" applyNumberFormat="0" applyFill="0" applyBorder="0" applyAlignment="0" applyProtection="0">
      <alignment vertical="top"/>
      <protection locked="0"/>
    </xf>
  </cellStyleXfs>
  <cellXfs count="278">
    <xf numFmtId="0" fontId="0" fillId="0" borderId="0" xfId="0"/>
    <xf numFmtId="0" fontId="0" fillId="8" borderId="0" xfId="0" applyFill="1" applyBorder="1" applyProtection="1"/>
    <xf numFmtId="0" fontId="0" fillId="4" borderId="4" xfId="0" applyFill="1" applyBorder="1" applyProtection="1"/>
    <xf numFmtId="0" fontId="8" fillId="0" borderId="7" xfId="0" applyFont="1" applyBorder="1" applyAlignment="1" applyProtection="1"/>
    <xf numFmtId="0" fontId="10" fillId="0" borderId="10" xfId="0" applyFont="1" applyBorder="1" applyAlignment="1" applyProtection="1">
      <alignment vertical="center"/>
    </xf>
    <xf numFmtId="0" fontId="22" fillId="9" borderId="10" xfId="0" applyFont="1" applyFill="1" applyBorder="1" applyAlignment="1" applyProtection="1">
      <alignment horizontal="center" vertical="center"/>
    </xf>
    <xf numFmtId="0" fontId="8" fillId="8" borderId="11" xfId="0" applyFont="1" applyFill="1" applyBorder="1" applyAlignment="1" applyProtection="1">
      <alignment horizontal="left" vertical="top"/>
    </xf>
    <xf numFmtId="0" fontId="8" fillId="8" borderId="15" xfId="0" applyFont="1" applyFill="1" applyBorder="1" applyAlignment="1" applyProtection="1">
      <alignment horizontal="left" vertical="top"/>
    </xf>
    <xf numFmtId="0" fontId="11" fillId="0" borderId="7" xfId="0" applyFont="1" applyBorder="1" applyAlignment="1" applyProtection="1">
      <alignment horizontal="center" vertical="center"/>
    </xf>
    <xf numFmtId="0" fontId="8" fillId="8" borderId="6" xfId="0" applyFont="1" applyFill="1" applyBorder="1" applyAlignment="1" applyProtection="1">
      <alignment horizontal="left" vertical="top"/>
    </xf>
    <xf numFmtId="0" fontId="11" fillId="2" borderId="10" xfId="0" applyFont="1" applyFill="1" applyBorder="1" applyAlignment="1" applyProtection="1">
      <alignment horizontal="center" vertical="center"/>
    </xf>
    <xf numFmtId="0" fontId="20" fillId="9" borderId="13" xfId="0" applyFont="1" applyFill="1" applyBorder="1" applyAlignment="1" applyProtection="1">
      <alignment vertical="center"/>
    </xf>
    <xf numFmtId="0" fontId="20" fillId="9" borderId="16" xfId="0" applyFont="1" applyFill="1" applyBorder="1" applyAlignment="1" applyProtection="1">
      <alignment vertical="center"/>
    </xf>
    <xf numFmtId="0" fontId="20" fillId="9" borderId="17" xfId="0" applyFont="1" applyFill="1" applyBorder="1" applyAlignment="1" applyProtection="1">
      <alignment vertical="center"/>
    </xf>
    <xf numFmtId="0" fontId="8" fillId="8" borderId="15" xfId="0" applyFont="1" applyFill="1" applyBorder="1" applyAlignment="1" applyProtection="1">
      <alignment horizontal="right" vertical="top"/>
    </xf>
    <xf numFmtId="0" fontId="0" fillId="6" borderId="4" xfId="0" applyFill="1" applyBorder="1" applyProtection="1"/>
    <xf numFmtId="0" fontId="0" fillId="7" borderId="4" xfId="0" applyFill="1" applyBorder="1" applyProtection="1"/>
    <xf numFmtId="0" fontId="0" fillId="0" borderId="0" xfId="0" applyBorder="1" applyProtection="1"/>
    <xf numFmtId="0" fontId="16" fillId="3" borderId="4" xfId="0" applyFont="1" applyFill="1" applyBorder="1" applyProtection="1"/>
    <xf numFmtId="0" fontId="0" fillId="0" borderId="4" xfId="0" applyBorder="1" applyProtection="1"/>
    <xf numFmtId="0" fontId="0" fillId="0" borderId="6" xfId="0" applyBorder="1" applyProtection="1"/>
    <xf numFmtId="0" fontId="21" fillId="10" borderId="13" xfId="0" applyFont="1" applyFill="1" applyBorder="1" applyAlignment="1" applyProtection="1">
      <alignment horizontal="left" vertical="center"/>
    </xf>
    <xf numFmtId="0" fontId="0" fillId="10" borderId="16" xfId="0" applyFill="1" applyBorder="1" applyProtection="1"/>
    <xf numFmtId="0" fontId="10" fillId="10" borderId="16" xfId="0" applyFont="1" applyFill="1" applyBorder="1" applyAlignment="1" applyProtection="1">
      <alignment vertical="top" wrapText="1"/>
    </xf>
    <xf numFmtId="0" fontId="11" fillId="10" borderId="16" xfId="0" applyFont="1" applyFill="1" applyBorder="1" applyAlignment="1" applyProtection="1">
      <alignment horizontal="center" vertical="top" wrapText="1"/>
    </xf>
    <xf numFmtId="0" fontId="11" fillId="10" borderId="17" xfId="0" applyFont="1" applyFill="1" applyBorder="1" applyAlignment="1" applyProtection="1">
      <alignment horizontal="center" vertical="top" wrapText="1"/>
    </xf>
    <xf numFmtId="14" fontId="1" fillId="0" borderId="2" xfId="0" applyNumberFormat="1" applyFont="1" applyBorder="1" applyAlignment="1" applyProtection="1">
      <protection locked="0"/>
    </xf>
    <xf numFmtId="0" fontId="2" fillId="8" borderId="2" xfId="0" applyFont="1" applyFill="1" applyBorder="1" applyAlignment="1" applyProtection="1">
      <alignment horizontal="left"/>
      <protection locked="0"/>
    </xf>
    <xf numFmtId="0" fontId="1" fillId="8" borderId="1" xfId="0" applyFont="1" applyFill="1" applyBorder="1" applyAlignment="1" applyProtection="1">
      <protection locked="0"/>
    </xf>
    <xf numFmtId="0" fontId="3" fillId="2" borderId="1" xfId="0" applyFont="1" applyFill="1" applyBorder="1" applyAlignment="1" applyProtection="1">
      <alignment horizontal="center"/>
      <protection locked="0"/>
    </xf>
    <xf numFmtId="0" fontId="1" fillId="0" borderId="4" xfId="0" applyFont="1" applyBorder="1" applyAlignment="1" applyProtection="1">
      <protection locked="0"/>
    </xf>
    <xf numFmtId="0" fontId="5" fillId="8" borderId="4" xfId="0" applyFont="1" applyFill="1" applyBorder="1" applyAlignment="1" applyProtection="1">
      <alignment horizontal="left"/>
      <protection locked="0"/>
    </xf>
    <xf numFmtId="0" fontId="1" fillId="8" borderId="0" xfId="0" applyFont="1" applyFill="1" applyBorder="1" applyAlignment="1" applyProtection="1">
      <protection locked="0"/>
    </xf>
    <xf numFmtId="0" fontId="3" fillId="2" borderId="0" xfId="0" applyFont="1" applyFill="1" applyBorder="1" applyAlignment="1" applyProtection="1">
      <alignment horizontal="center"/>
      <protection locked="0"/>
    </xf>
    <xf numFmtId="0" fontId="2" fillId="8" borderId="4" xfId="0" applyFont="1" applyFill="1" applyBorder="1" applyAlignment="1" applyProtection="1">
      <alignment horizontal="left"/>
      <protection locked="0"/>
    </xf>
    <xf numFmtId="0" fontId="1" fillId="2" borderId="0" xfId="0" applyFont="1" applyFill="1" applyBorder="1" applyAlignment="1" applyProtection="1">
      <alignment horizontal="center"/>
      <protection locked="0"/>
    </xf>
    <xf numFmtId="0" fontId="19" fillId="8" borderId="0" xfId="0" applyFont="1" applyFill="1" applyBorder="1" applyAlignment="1" applyProtection="1">
      <alignment horizontal="center" vertical="center"/>
      <protection locked="0"/>
    </xf>
    <xf numFmtId="165" fontId="7" fillId="8" borderId="0" xfId="0" applyNumberFormat="1" applyFont="1" applyFill="1" applyBorder="1" applyAlignment="1" applyProtection="1">
      <alignment horizontal="center" vertical="center"/>
      <protection locked="0"/>
    </xf>
    <xf numFmtId="2" fontId="10" fillId="8" borderId="0" xfId="0" applyNumberFormat="1" applyFont="1" applyFill="1" applyBorder="1" applyAlignment="1" applyProtection="1">
      <alignment horizontal="center" vertical="center"/>
      <protection locked="0"/>
    </xf>
    <xf numFmtId="0" fontId="10" fillId="0" borderId="20" xfId="0" applyFont="1" applyBorder="1" applyAlignment="1" applyProtection="1">
      <alignment vertical="center"/>
    </xf>
    <xf numFmtId="0" fontId="0" fillId="8" borderId="0" xfId="0" applyFill="1" applyBorder="1" applyAlignment="1" applyProtection="1">
      <alignment horizontal="center"/>
      <protection locked="0"/>
    </xf>
    <xf numFmtId="0" fontId="0" fillId="0" borderId="20" xfId="0" applyFill="1" applyBorder="1" applyProtection="1">
      <protection locked="0"/>
    </xf>
    <xf numFmtId="0" fontId="19" fillId="8" borderId="0" xfId="0" applyFont="1" applyFill="1" applyBorder="1" applyAlignment="1" applyProtection="1">
      <alignment horizontal="center" vertical="center" wrapText="1"/>
      <protection locked="0"/>
    </xf>
    <xf numFmtId="0" fontId="29" fillId="8" borderId="0" xfId="0" applyFont="1" applyFill="1" applyBorder="1" applyAlignment="1" applyProtection="1">
      <alignment horizontal="center" vertical="center"/>
    </xf>
    <xf numFmtId="0" fontId="8" fillId="8" borderId="10" xfId="0" applyFont="1" applyFill="1" applyBorder="1" applyAlignment="1" applyProtection="1">
      <alignment horizontal="center" vertical="center"/>
      <protection locked="0"/>
    </xf>
    <xf numFmtId="0" fontId="12" fillId="3" borderId="13" xfId="0" applyFont="1" applyFill="1" applyBorder="1" applyProtection="1"/>
    <xf numFmtId="0" fontId="11" fillId="0" borderId="13" xfId="0" applyFont="1" applyFill="1" applyBorder="1" applyAlignment="1" applyProtection="1">
      <alignment horizontal="center" vertical="center"/>
    </xf>
    <xf numFmtId="1" fontId="31" fillId="8" borderId="22" xfId="0" applyNumberFormat="1" applyFont="1" applyFill="1" applyBorder="1" applyAlignment="1" applyProtection="1">
      <alignment horizontal="center"/>
    </xf>
    <xf numFmtId="0" fontId="8" fillId="0" borderId="6" xfId="0" applyFont="1" applyFill="1" applyBorder="1" applyAlignment="1" applyProtection="1">
      <alignment horizontal="right" vertical="top"/>
    </xf>
    <xf numFmtId="2" fontId="10" fillId="8" borderId="9" xfId="0" applyNumberFormat="1" applyFont="1" applyFill="1" applyBorder="1" applyAlignment="1" applyProtection="1">
      <alignment horizontal="center" vertical="center"/>
    </xf>
    <xf numFmtId="0" fontId="21" fillId="10" borderId="8" xfId="0" applyFont="1" applyFill="1" applyBorder="1" applyAlignment="1" applyProtection="1">
      <alignment horizontal="left" vertical="center"/>
    </xf>
    <xf numFmtId="0" fontId="0" fillId="10" borderId="15" xfId="0" applyFill="1" applyBorder="1" applyProtection="1"/>
    <xf numFmtId="0" fontId="10" fillId="10" borderId="15" xfId="0" applyFont="1" applyFill="1" applyBorder="1" applyAlignment="1" applyProtection="1">
      <alignment vertical="top" wrapText="1"/>
    </xf>
    <xf numFmtId="0" fontId="11" fillId="10" borderId="15" xfId="0" applyFont="1" applyFill="1" applyBorder="1" applyAlignment="1" applyProtection="1">
      <alignment horizontal="center" vertical="top" wrapText="1"/>
    </xf>
    <xf numFmtId="0" fontId="11" fillId="10" borderId="11" xfId="0" applyFont="1" applyFill="1" applyBorder="1" applyAlignment="1" applyProtection="1">
      <alignment horizontal="center" vertical="top" wrapText="1"/>
    </xf>
    <xf numFmtId="0" fontId="0" fillId="8" borderId="5" xfId="0" applyFill="1" applyBorder="1" applyAlignment="1" applyProtection="1">
      <alignment horizontal="center"/>
    </xf>
    <xf numFmtId="165" fontId="7" fillId="8" borderId="0" xfId="0" applyNumberFormat="1" applyFont="1" applyFill="1" applyAlignment="1" applyProtection="1">
      <alignment horizontal="center" vertical="center"/>
    </xf>
    <xf numFmtId="0" fontId="27" fillId="8" borderId="0" xfId="0" applyFont="1" applyFill="1" applyProtection="1"/>
    <xf numFmtId="0" fontId="0" fillId="8" borderId="0" xfId="0" applyFill="1" applyProtection="1"/>
    <xf numFmtId="0" fontId="0" fillId="0" borderId="0" xfId="0" applyProtection="1"/>
    <xf numFmtId="0" fontId="11" fillId="0" borderId="10" xfId="0" applyFont="1" applyFill="1" applyBorder="1" applyAlignment="1" applyProtection="1">
      <alignment horizontal="center" vertical="center"/>
    </xf>
    <xf numFmtId="0" fontId="11" fillId="0" borderId="10" xfId="0" applyFont="1" applyBorder="1" applyAlignment="1" applyProtection="1">
      <alignment horizontal="center"/>
    </xf>
    <xf numFmtId="0" fontId="8" fillId="8" borderId="6" xfId="0" applyFont="1" applyFill="1" applyBorder="1" applyAlignment="1" applyProtection="1">
      <alignment horizontal="right" vertical="top"/>
    </xf>
    <xf numFmtId="2" fontId="10" fillId="8" borderId="0" xfId="0" applyNumberFormat="1" applyFont="1" applyFill="1" applyBorder="1" applyAlignment="1" applyProtection="1">
      <alignment horizontal="center" vertical="center"/>
    </xf>
    <xf numFmtId="0" fontId="8" fillId="8" borderId="11" xfId="0" applyFont="1" applyFill="1" applyBorder="1" applyAlignment="1" applyProtection="1">
      <alignment horizontal="right" vertical="top"/>
    </xf>
    <xf numFmtId="1" fontId="28" fillId="8" borderId="23" xfId="0" applyNumberFormat="1" applyFont="1" applyFill="1" applyBorder="1" applyAlignment="1" applyProtection="1">
      <alignment horizontal="center"/>
    </xf>
    <xf numFmtId="0" fontId="22" fillId="9" borderId="14" xfId="0" applyFont="1" applyFill="1" applyBorder="1" applyAlignment="1" applyProtection="1">
      <alignment horizontal="center" vertical="center"/>
    </xf>
    <xf numFmtId="0" fontId="10" fillId="5" borderId="4" xfId="0" applyFont="1" applyFill="1" applyBorder="1" applyProtection="1"/>
    <xf numFmtId="1" fontId="28" fillId="8" borderId="0" xfId="0" applyNumberFormat="1" applyFont="1" applyFill="1" applyAlignment="1" applyProtection="1">
      <alignment horizontal="center"/>
    </xf>
    <xf numFmtId="0" fontId="0" fillId="5" borderId="4" xfId="0" applyFill="1" applyBorder="1" applyProtection="1"/>
    <xf numFmtId="0" fontId="8" fillId="8" borderId="3" xfId="0" applyFont="1" applyFill="1" applyBorder="1" applyAlignment="1" applyProtection="1">
      <alignment horizontal="right" vertical="top"/>
    </xf>
    <xf numFmtId="165" fontId="30" fillId="8" borderId="9" xfId="0" applyNumberFormat="1" applyFont="1" applyFill="1" applyBorder="1" applyAlignment="1" applyProtection="1">
      <alignment horizontal="center" vertical="center"/>
    </xf>
    <xf numFmtId="2" fontId="10" fillId="8" borderId="12" xfId="0" applyNumberFormat="1" applyFont="1" applyFill="1" applyBorder="1" applyAlignment="1" applyProtection="1">
      <alignment horizontal="center" vertical="center"/>
    </xf>
    <xf numFmtId="0" fontId="10" fillId="0" borderId="14" xfId="0" applyFont="1" applyBorder="1" applyAlignment="1" applyProtection="1">
      <alignment vertical="center"/>
    </xf>
    <xf numFmtId="0" fontId="8" fillId="8" borderId="0" xfId="0" applyFont="1" applyFill="1" applyBorder="1" applyAlignment="1" applyProtection="1">
      <alignment horizontal="right" vertical="top"/>
    </xf>
    <xf numFmtId="0" fontId="0" fillId="8" borderId="0" xfId="0" applyFill="1" applyBorder="1" applyProtection="1">
      <protection locked="0"/>
    </xf>
    <xf numFmtId="0" fontId="0" fillId="8" borderId="0" xfId="0" applyFill="1" applyProtection="1">
      <protection locked="0"/>
    </xf>
    <xf numFmtId="1" fontId="29" fillId="8" borderId="4" xfId="0" applyNumberFormat="1" applyFont="1" applyFill="1" applyBorder="1" applyAlignment="1" applyProtection="1">
      <alignment horizontal="center"/>
    </xf>
    <xf numFmtId="1" fontId="28" fillId="8" borderId="4" xfId="0" applyNumberFormat="1" applyFont="1" applyFill="1" applyBorder="1" applyProtection="1"/>
    <xf numFmtId="1" fontId="28" fillId="8" borderId="23" xfId="0" applyNumberFormat="1" applyFont="1" applyFill="1" applyBorder="1" applyAlignment="1" applyProtection="1">
      <alignment horizontal="center" vertical="center"/>
    </xf>
    <xf numFmtId="1" fontId="28" fillId="8" borderId="4" xfId="0" applyNumberFormat="1" applyFont="1" applyFill="1" applyBorder="1" applyAlignment="1" applyProtection="1">
      <alignment horizontal="center" vertical="center"/>
    </xf>
    <xf numFmtId="1" fontId="28" fillId="8" borderId="4" xfId="0" applyNumberFormat="1" applyFont="1" applyFill="1" applyBorder="1" applyAlignment="1" applyProtection="1">
      <alignment horizontal="center"/>
    </xf>
    <xf numFmtId="0" fontId="22" fillId="9" borderId="13" xfId="0" applyFont="1" applyFill="1" applyBorder="1" applyAlignment="1" applyProtection="1">
      <alignment horizontal="center" vertical="center"/>
    </xf>
    <xf numFmtId="0" fontId="8" fillId="0" borderId="10" xfId="0" applyFont="1" applyBorder="1" applyProtection="1"/>
    <xf numFmtId="0" fontId="11" fillId="0" borderId="10" xfId="0" applyFont="1" applyBorder="1" applyAlignment="1" applyProtection="1">
      <alignment horizontal="center" vertical="center"/>
    </xf>
    <xf numFmtId="0" fontId="11" fillId="0" borderId="13" xfId="0" applyFont="1" applyBorder="1" applyAlignment="1" applyProtection="1">
      <alignment horizontal="center" vertical="center"/>
    </xf>
    <xf numFmtId="2" fontId="10" fillId="8" borderId="0" xfId="0" applyNumberFormat="1" applyFont="1" applyFill="1" applyAlignment="1" applyProtection="1">
      <alignment horizontal="center" vertical="center"/>
    </xf>
    <xf numFmtId="0" fontId="8" fillId="0" borderId="7" xfId="0" applyFont="1" applyBorder="1" applyProtection="1"/>
    <xf numFmtId="0" fontId="11" fillId="0" borderId="7" xfId="0" applyFont="1" applyBorder="1" applyAlignment="1" applyProtection="1">
      <alignment horizontal="center"/>
    </xf>
    <xf numFmtId="0" fontId="10" fillId="0" borderId="19" xfId="0" applyFont="1" applyBorder="1" applyAlignment="1" applyProtection="1">
      <alignment vertical="center"/>
    </xf>
    <xf numFmtId="0" fontId="10" fillId="0" borderId="18" xfId="0" applyFont="1" applyBorder="1" applyAlignment="1" applyProtection="1">
      <alignment vertical="center"/>
    </xf>
    <xf numFmtId="0" fontId="22" fillId="0" borderId="10" xfId="0" applyFont="1" applyBorder="1" applyAlignment="1" applyProtection="1">
      <alignment horizontal="center" vertical="center"/>
    </xf>
    <xf numFmtId="0" fontId="10" fillId="0" borderId="2" xfId="0" applyFont="1" applyBorder="1" applyAlignment="1" applyProtection="1">
      <alignment vertical="center"/>
    </xf>
    <xf numFmtId="0" fontId="11" fillId="0" borderId="13" xfId="0" applyFont="1" applyBorder="1" applyAlignment="1" applyProtection="1">
      <alignment horizontal="center"/>
    </xf>
    <xf numFmtId="0" fontId="34" fillId="0" borderId="9" xfId="2" applyFont="1" applyBorder="1" applyAlignment="1" applyProtection="1">
      <alignment horizontal="left" vertical="center"/>
    </xf>
    <xf numFmtId="0" fontId="11" fillId="2" borderId="7" xfId="0" applyFont="1" applyFill="1" applyBorder="1" applyAlignment="1" applyProtection="1">
      <alignment horizontal="center" vertical="center"/>
    </xf>
    <xf numFmtId="0" fontId="11" fillId="0" borderId="8" xfId="0" applyFont="1" applyBorder="1" applyAlignment="1" applyProtection="1">
      <alignment horizontal="center" vertical="center"/>
    </xf>
    <xf numFmtId="0" fontId="20" fillId="9" borderId="8" xfId="0" applyFont="1" applyFill="1" applyBorder="1" applyAlignment="1" applyProtection="1">
      <alignment vertical="center"/>
    </xf>
    <xf numFmtId="0" fontId="20" fillId="9" borderId="15" xfId="0" applyFont="1" applyFill="1" applyBorder="1" applyAlignment="1" applyProtection="1">
      <alignment vertical="center"/>
    </xf>
    <xf numFmtId="0" fontId="13" fillId="8" borderId="2" xfId="0" applyFont="1" applyFill="1" applyBorder="1" applyAlignment="1" applyProtection="1">
      <alignment horizontal="left" vertical="top"/>
    </xf>
    <xf numFmtId="0" fontId="13" fillId="8" borderId="4" xfId="0" applyFont="1" applyFill="1" applyBorder="1" applyAlignment="1" applyProtection="1">
      <alignment horizontal="left" vertical="top"/>
    </xf>
    <xf numFmtId="0" fontId="13" fillId="8" borderId="8" xfId="0" applyFont="1" applyFill="1" applyBorder="1" applyAlignment="1" applyProtection="1">
      <alignment horizontal="left" vertical="top"/>
    </xf>
    <xf numFmtId="0" fontId="0" fillId="4" borderId="4" xfId="0" applyFill="1" applyBorder="1"/>
    <xf numFmtId="0" fontId="8" fillId="0" borderId="6" xfId="0" applyFont="1" applyBorder="1" applyAlignment="1">
      <alignment horizontal="right" vertical="top"/>
    </xf>
    <xf numFmtId="0" fontId="8" fillId="0" borderId="7" xfId="0" applyFont="1" applyBorder="1"/>
    <xf numFmtId="0" fontId="11" fillId="0" borderId="10" xfId="0" applyFont="1" applyBorder="1" applyAlignment="1">
      <alignment horizontal="center" vertical="center"/>
    </xf>
    <xf numFmtId="0" fontId="11" fillId="0" borderId="10" xfId="0" applyFont="1" applyBorder="1" applyAlignment="1">
      <alignment horizontal="center"/>
    </xf>
    <xf numFmtId="0" fontId="11" fillId="0" borderId="13" xfId="0" applyFont="1" applyBorder="1" applyAlignment="1">
      <alignment horizontal="center" vertical="center"/>
    </xf>
    <xf numFmtId="1" fontId="28" fillId="8" borderId="23" xfId="0" applyNumberFormat="1" applyFont="1" applyFill="1" applyBorder="1" applyAlignment="1">
      <alignment horizontal="center"/>
    </xf>
    <xf numFmtId="0" fontId="0" fillId="8" borderId="5" xfId="0" applyFill="1" applyBorder="1" applyAlignment="1">
      <alignment horizontal="center"/>
    </xf>
    <xf numFmtId="0" fontId="29" fillId="8" borderId="0" xfId="0" applyFont="1" applyFill="1" applyAlignment="1">
      <alignment horizontal="center" vertical="center"/>
    </xf>
    <xf numFmtId="0" fontId="27" fillId="8" borderId="0" xfId="0" applyFont="1" applyFill="1"/>
    <xf numFmtId="165" fontId="30" fillId="8" borderId="9" xfId="0" applyNumberFormat="1" applyFont="1" applyFill="1" applyBorder="1" applyAlignment="1">
      <alignment horizontal="center" vertical="center"/>
    </xf>
    <xf numFmtId="2" fontId="10" fillId="8" borderId="12" xfId="0" applyNumberFormat="1" applyFont="1" applyFill="1" applyBorder="1" applyAlignment="1">
      <alignment horizontal="center" vertical="center"/>
    </xf>
    <xf numFmtId="0" fontId="0" fillId="8" borderId="0" xfId="0" applyFill="1"/>
    <xf numFmtId="0" fontId="8" fillId="8" borderId="6" xfId="0" applyFont="1" applyFill="1" applyBorder="1" applyAlignment="1">
      <alignment horizontal="right" vertical="top"/>
    </xf>
    <xf numFmtId="0" fontId="10" fillId="0" borderId="20" xfId="0" applyFont="1" applyBorder="1" applyAlignment="1">
      <alignment vertical="center"/>
    </xf>
    <xf numFmtId="0" fontId="22" fillId="9" borderId="14" xfId="0" applyFont="1" applyFill="1" applyBorder="1" applyAlignment="1">
      <alignment horizontal="center" vertical="center"/>
    </xf>
    <xf numFmtId="1" fontId="29" fillId="8" borderId="4" xfId="0" applyNumberFormat="1" applyFont="1" applyFill="1" applyBorder="1" applyAlignment="1">
      <alignment horizontal="center"/>
    </xf>
    <xf numFmtId="165" fontId="7" fillId="8" borderId="0" xfId="0" applyNumberFormat="1" applyFont="1" applyFill="1" applyAlignment="1">
      <alignment horizontal="center" vertical="center"/>
    </xf>
    <xf numFmtId="2" fontId="10" fillId="8" borderId="0" xfId="0" applyNumberFormat="1" applyFont="1" applyFill="1" applyAlignment="1">
      <alignment horizontal="center" vertical="center"/>
    </xf>
    <xf numFmtId="0" fontId="8" fillId="8" borderId="11" xfId="0" applyFont="1" applyFill="1" applyBorder="1" applyAlignment="1">
      <alignment horizontal="right" vertical="top"/>
    </xf>
    <xf numFmtId="0" fontId="21" fillId="10" borderId="8" xfId="0" applyFont="1" applyFill="1" applyBorder="1" applyAlignment="1">
      <alignment horizontal="left" vertical="center"/>
    </xf>
    <xf numFmtId="0" fontId="0" fillId="10" borderId="15" xfId="0" applyFill="1" applyBorder="1"/>
    <xf numFmtId="0" fontId="10" fillId="10" borderId="15" xfId="0" applyFont="1" applyFill="1" applyBorder="1" applyAlignment="1">
      <alignment vertical="top" wrapText="1"/>
    </xf>
    <xf numFmtId="0" fontId="11" fillId="10" borderId="15" xfId="0" applyFont="1" applyFill="1" applyBorder="1" applyAlignment="1">
      <alignment horizontal="center" vertical="top" wrapText="1"/>
    </xf>
    <xf numFmtId="0" fontId="11" fillId="10" borderId="11" xfId="0" applyFont="1" applyFill="1" applyBorder="1" applyAlignment="1">
      <alignment horizontal="center" vertical="top" wrapText="1"/>
    </xf>
    <xf numFmtId="1" fontId="28" fillId="8" borderId="4" xfId="0" applyNumberFormat="1" applyFont="1" applyFill="1" applyBorder="1" applyAlignment="1">
      <alignment horizontal="center"/>
    </xf>
    <xf numFmtId="165" fontId="30" fillId="8" borderId="0" xfId="0" applyNumberFormat="1" applyFont="1" applyFill="1" applyBorder="1" applyAlignment="1">
      <alignment horizontal="center" vertical="center"/>
    </xf>
    <xf numFmtId="2" fontId="10" fillId="8" borderId="0" xfId="0" applyNumberFormat="1" applyFont="1" applyFill="1" applyBorder="1" applyAlignment="1">
      <alignment horizontal="center" vertical="center"/>
    </xf>
    <xf numFmtId="1" fontId="31" fillId="8" borderId="22" xfId="0" applyNumberFormat="1" applyFont="1" applyFill="1" applyBorder="1" applyAlignment="1">
      <alignment horizontal="center"/>
    </xf>
    <xf numFmtId="0" fontId="22" fillId="9" borderId="10" xfId="0" applyFont="1" applyFill="1" applyBorder="1" applyAlignment="1">
      <alignment horizontal="center" vertical="center"/>
    </xf>
    <xf numFmtId="0" fontId="8" fillId="8" borderId="3" xfId="0" applyFont="1" applyFill="1" applyBorder="1" applyAlignment="1">
      <alignment horizontal="right" vertical="top"/>
    </xf>
    <xf numFmtId="0" fontId="8" fillId="0" borderId="10" xfId="0" applyFont="1" applyBorder="1"/>
    <xf numFmtId="0" fontId="10" fillId="0" borderId="10" xfId="0" applyFont="1" applyBorder="1" applyAlignment="1">
      <alignment vertical="center"/>
    </xf>
    <xf numFmtId="0" fontId="8" fillId="8" borderId="11" xfId="0" applyFont="1" applyFill="1" applyBorder="1" applyAlignment="1">
      <alignment horizontal="left" vertical="top"/>
    </xf>
    <xf numFmtId="0" fontId="8" fillId="8" borderId="6" xfId="0" applyFont="1" applyFill="1" applyBorder="1" applyAlignment="1">
      <alignment horizontal="left" vertical="top"/>
    </xf>
    <xf numFmtId="0" fontId="10" fillId="5" borderId="4" xfId="0" applyFont="1" applyFill="1" applyBorder="1"/>
    <xf numFmtId="0" fontId="0" fillId="5" borderId="4" xfId="0" applyFill="1" applyBorder="1"/>
    <xf numFmtId="0" fontId="23" fillId="0" borderId="3" xfId="0" applyFont="1" applyBorder="1" applyAlignment="1">
      <alignment vertical="top" wrapText="1"/>
    </xf>
    <xf numFmtId="0" fontId="13" fillId="8" borderId="2" xfId="0" applyFont="1" applyFill="1" applyBorder="1" applyAlignment="1">
      <alignment horizontal="left" vertical="top"/>
    </xf>
    <xf numFmtId="0" fontId="13" fillId="8" borderId="4" xfId="0" applyFont="1" applyFill="1" applyBorder="1" applyAlignment="1">
      <alignment horizontal="left" vertical="top"/>
    </xf>
    <xf numFmtId="0" fontId="15" fillId="0" borderId="11" xfId="1" applyFont="1" applyBorder="1" applyAlignment="1" applyProtection="1">
      <alignment horizontal="center" vertical="top" wrapText="1"/>
    </xf>
    <xf numFmtId="0" fontId="13" fillId="8" borderId="8" xfId="0" applyFont="1" applyFill="1" applyBorder="1" applyAlignment="1">
      <alignment horizontal="left" vertical="top"/>
    </xf>
    <xf numFmtId="0" fontId="22" fillId="11" borderId="10" xfId="0" applyFont="1" applyFill="1" applyBorder="1" applyAlignment="1" applyProtection="1">
      <alignment horizontal="center" vertical="center"/>
      <protection locked="0"/>
    </xf>
    <xf numFmtId="1" fontId="31" fillId="8" borderId="4" xfId="0" applyNumberFormat="1" applyFont="1" applyFill="1" applyBorder="1" applyAlignment="1">
      <alignment horizontal="center"/>
    </xf>
    <xf numFmtId="165" fontId="30" fillId="8" borderId="0" xfId="0" applyNumberFormat="1" applyFont="1" applyFill="1" applyAlignment="1">
      <alignment horizontal="center" vertical="center"/>
    </xf>
    <xf numFmtId="0" fontId="11" fillId="0" borderId="10" xfId="0" applyFont="1" applyBorder="1" applyAlignment="1">
      <alignment vertical="center"/>
    </xf>
    <xf numFmtId="0" fontId="22" fillId="9" borderId="2" xfId="0" applyFont="1" applyFill="1" applyBorder="1" applyAlignment="1">
      <alignment horizontal="center" vertical="center"/>
    </xf>
    <xf numFmtId="0" fontId="22" fillId="9" borderId="13" xfId="0" applyFont="1" applyFill="1" applyBorder="1" applyAlignment="1">
      <alignment horizontal="center" vertical="center"/>
    </xf>
    <xf numFmtId="0" fontId="9" fillId="8" borderId="8" xfId="0" applyFont="1" applyFill="1" applyBorder="1" applyAlignment="1" applyProtection="1">
      <alignment horizontal="left" vertical="center"/>
      <protection locked="0"/>
    </xf>
    <xf numFmtId="0" fontId="10" fillId="8" borderId="15" xfId="0" applyFont="1" applyFill="1" applyBorder="1" applyAlignment="1" applyProtection="1">
      <protection locked="0"/>
    </xf>
    <xf numFmtId="0" fontId="10" fillId="0" borderId="15" xfId="0" applyFont="1" applyFill="1" applyBorder="1" applyAlignment="1" applyProtection="1">
      <protection locked="0"/>
    </xf>
    <xf numFmtId="0" fontId="11" fillId="0" borderId="15" xfId="0" applyFont="1" applyFill="1" applyBorder="1" applyAlignment="1" applyProtection="1">
      <alignment horizontal="center"/>
      <protection locked="0"/>
    </xf>
    <xf numFmtId="0" fontId="11" fillId="0" borderId="11" xfId="0" applyFont="1" applyFill="1" applyBorder="1" applyAlignment="1" applyProtection="1">
      <alignment horizontal="center"/>
      <protection locked="0"/>
    </xf>
    <xf numFmtId="0" fontId="11" fillId="0" borderId="0" xfId="0" applyFont="1" applyFill="1" applyBorder="1" applyAlignment="1" applyProtection="1">
      <alignment horizontal="center"/>
      <protection locked="0"/>
    </xf>
    <xf numFmtId="1" fontId="28" fillId="8" borderId="7" xfId="0" applyNumberFormat="1" applyFont="1" applyFill="1" applyBorder="1" applyAlignment="1" applyProtection="1">
      <alignment horizontal="center" vertical="center"/>
      <protection locked="0"/>
    </xf>
    <xf numFmtId="0" fontId="19" fillId="8" borderId="1" xfId="0" applyFont="1" applyFill="1" applyBorder="1" applyAlignment="1" applyProtection="1">
      <alignment horizontal="center" vertical="center"/>
      <protection locked="0"/>
    </xf>
    <xf numFmtId="0" fontId="0" fillId="8" borderId="1" xfId="0" applyFill="1" applyBorder="1" applyAlignment="1" applyProtection="1">
      <alignment horizontal="center"/>
      <protection locked="0"/>
    </xf>
    <xf numFmtId="0" fontId="0" fillId="8" borderId="1" xfId="0" applyFill="1" applyBorder="1" applyProtection="1">
      <protection locked="0"/>
    </xf>
    <xf numFmtId="0" fontId="2" fillId="8" borderId="8" xfId="0" applyFont="1" applyFill="1" applyBorder="1" applyAlignment="1" applyProtection="1">
      <alignment horizontal="left"/>
      <protection locked="0"/>
    </xf>
    <xf numFmtId="0" fontId="1" fillId="8" borderId="15" xfId="0" applyFont="1" applyFill="1" applyBorder="1" applyAlignment="1" applyProtection="1">
      <protection locked="0"/>
    </xf>
    <xf numFmtId="0" fontId="3" fillId="2" borderId="15" xfId="0" applyFont="1" applyFill="1" applyBorder="1" applyAlignment="1" applyProtection="1">
      <alignment horizontal="center"/>
      <protection locked="0"/>
    </xf>
    <xf numFmtId="0" fontId="19" fillId="8" borderId="15" xfId="0" applyFont="1" applyFill="1" applyBorder="1" applyAlignment="1" applyProtection="1">
      <alignment horizontal="center" vertical="center"/>
      <protection locked="0"/>
    </xf>
    <xf numFmtId="0" fontId="6" fillId="8" borderId="15" xfId="0" applyFont="1" applyFill="1" applyBorder="1" applyAlignment="1" applyProtection="1">
      <alignment horizontal="center"/>
      <protection locked="0"/>
    </xf>
    <xf numFmtId="0" fontId="0" fillId="8" borderId="15" xfId="0" applyFill="1" applyBorder="1" applyAlignment="1" applyProtection="1">
      <alignment horizontal="center"/>
      <protection locked="0"/>
    </xf>
    <xf numFmtId="0" fontId="13" fillId="8" borderId="4" xfId="0" applyFont="1" applyFill="1" applyBorder="1" applyAlignment="1">
      <alignment horizontal="left" vertical="top"/>
    </xf>
    <xf numFmtId="0" fontId="13" fillId="8" borderId="2" xfId="0" applyFont="1" applyFill="1" applyBorder="1" applyAlignment="1">
      <alignment horizontal="left" vertical="top"/>
    </xf>
    <xf numFmtId="0" fontId="13" fillId="8" borderId="8" xfId="0" applyFont="1" applyFill="1" applyBorder="1" applyAlignment="1">
      <alignment horizontal="left" vertical="top"/>
    </xf>
    <xf numFmtId="0" fontId="13" fillId="8" borderId="2" xfId="0" applyFont="1" applyFill="1" applyBorder="1" applyAlignment="1" applyProtection="1">
      <alignment horizontal="left" vertical="top"/>
    </xf>
    <xf numFmtId="0" fontId="13" fillId="8" borderId="4" xfId="0" applyFont="1" applyFill="1" applyBorder="1" applyAlignment="1" applyProtection="1">
      <alignment horizontal="left" vertical="top"/>
    </xf>
    <xf numFmtId="0" fontId="13" fillId="8" borderId="8" xfId="0" applyFont="1" applyFill="1" applyBorder="1" applyAlignment="1" applyProtection="1">
      <alignment horizontal="left" vertical="top"/>
    </xf>
    <xf numFmtId="0" fontId="0" fillId="0" borderId="9" xfId="0" applyBorder="1" applyAlignment="1">
      <alignment horizontal="center"/>
    </xf>
    <xf numFmtId="0" fontId="0" fillId="12" borderId="9" xfId="0" applyFill="1" applyBorder="1" applyAlignment="1">
      <alignment horizontal="center"/>
    </xf>
    <xf numFmtId="0" fontId="0" fillId="0" borderId="0" xfId="0" applyAlignment="1">
      <alignment horizontal="center"/>
    </xf>
    <xf numFmtId="3" fontId="0" fillId="0" borderId="0" xfId="0" applyNumberFormat="1" applyAlignment="1">
      <alignment horizontal="center"/>
    </xf>
    <xf numFmtId="0" fontId="0" fillId="12" borderId="0" xfId="0" applyFill="1" applyAlignment="1">
      <alignment horizontal="center"/>
    </xf>
    <xf numFmtId="0" fontId="13" fillId="8" borderId="4" xfId="0" applyFont="1" applyFill="1" applyBorder="1" applyAlignment="1">
      <alignment horizontal="left" vertical="top"/>
    </xf>
    <xf numFmtId="0" fontId="13" fillId="8" borderId="2" xfId="0" applyFont="1" applyFill="1" applyBorder="1" applyAlignment="1" applyProtection="1">
      <alignment horizontal="left" vertical="top"/>
    </xf>
    <xf numFmtId="0" fontId="13" fillId="8" borderId="4" xfId="0" applyFont="1" applyFill="1" applyBorder="1" applyAlignment="1" applyProtection="1">
      <alignment horizontal="left" vertical="top"/>
    </xf>
    <xf numFmtId="0" fontId="13" fillId="8" borderId="8" xfId="0" applyFont="1" applyFill="1" applyBorder="1" applyAlignment="1" applyProtection="1">
      <alignment horizontal="left" vertical="top"/>
    </xf>
    <xf numFmtId="0" fontId="13" fillId="8" borderId="2" xfId="0" applyFont="1" applyFill="1" applyBorder="1" applyAlignment="1">
      <alignment horizontal="left" vertical="top"/>
    </xf>
    <xf numFmtId="0" fontId="13" fillId="8" borderId="8" xfId="0" applyFont="1" applyFill="1" applyBorder="1" applyAlignment="1">
      <alignment horizontal="left" vertical="top"/>
    </xf>
    <xf numFmtId="1" fontId="28" fillId="8" borderId="4" xfId="0" applyNumberFormat="1" applyFont="1" applyFill="1" applyBorder="1"/>
    <xf numFmtId="1" fontId="28" fillId="8" borderId="23" xfId="0" applyNumberFormat="1" applyFont="1" applyFill="1" applyBorder="1" applyAlignment="1">
      <alignment horizontal="center" vertical="center"/>
    </xf>
    <xf numFmtId="2" fontId="10" fillId="8" borderId="9" xfId="0" applyNumberFormat="1" applyFont="1" applyFill="1" applyBorder="1" applyAlignment="1">
      <alignment horizontal="center" vertical="center"/>
    </xf>
    <xf numFmtId="1" fontId="28" fillId="8" borderId="4" xfId="0" applyNumberFormat="1" applyFont="1" applyFill="1" applyBorder="1" applyAlignment="1">
      <alignment horizontal="center" vertical="center"/>
    </xf>
    <xf numFmtId="0" fontId="34" fillId="0" borderId="9" xfId="2" applyFont="1" applyBorder="1" applyAlignment="1">
      <alignment horizontal="left" vertical="center"/>
    </xf>
    <xf numFmtId="0" fontId="8" fillId="8" borderId="0" xfId="0" applyFont="1" applyFill="1" applyAlignment="1">
      <alignment horizontal="right" vertical="top"/>
    </xf>
    <xf numFmtId="0" fontId="8" fillId="8" borderId="15" xfId="0" applyFont="1" applyFill="1" applyBorder="1" applyAlignment="1">
      <alignment horizontal="left" vertical="top"/>
    </xf>
    <xf numFmtId="0" fontId="13" fillId="8" borderId="2" xfId="0" applyFont="1" applyFill="1" applyBorder="1" applyAlignment="1">
      <alignment horizontal="left" vertical="top"/>
    </xf>
    <xf numFmtId="0" fontId="13" fillId="8" borderId="4" xfId="0" applyFont="1" applyFill="1" applyBorder="1" applyAlignment="1">
      <alignment horizontal="left" vertical="top"/>
    </xf>
    <xf numFmtId="0" fontId="13" fillId="8" borderId="8" xfId="0" applyFont="1" applyFill="1" applyBorder="1" applyAlignment="1">
      <alignment horizontal="left" vertical="top"/>
    </xf>
    <xf numFmtId="0" fontId="21" fillId="10" borderId="13" xfId="0" applyFont="1" applyFill="1" applyBorder="1" applyAlignment="1">
      <alignment horizontal="left" vertical="center"/>
    </xf>
    <xf numFmtId="0" fontId="0" fillId="10" borderId="16" xfId="0" applyFill="1" applyBorder="1"/>
    <xf numFmtId="0" fontId="10" fillId="10" borderId="16" xfId="0" applyFont="1" applyFill="1" applyBorder="1" applyAlignment="1">
      <alignment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0" fontId="11" fillId="0" borderId="7" xfId="0" applyFont="1" applyBorder="1" applyAlignment="1">
      <alignment horizontal="center" vertical="center"/>
    </xf>
    <xf numFmtId="0" fontId="11" fillId="0" borderId="7" xfId="0" applyFont="1" applyBorder="1" applyAlignment="1">
      <alignment horizontal="center"/>
    </xf>
    <xf numFmtId="0" fontId="10" fillId="0" borderId="18" xfId="0" applyFont="1" applyBorder="1" applyAlignment="1">
      <alignment vertical="center"/>
    </xf>
    <xf numFmtId="0" fontId="22" fillId="0" borderId="10" xfId="0" applyFont="1" applyBorder="1" applyAlignment="1">
      <alignment horizontal="center" vertical="center"/>
    </xf>
    <xf numFmtId="0" fontId="40" fillId="0" borderId="10" xfId="0" applyFont="1" applyBorder="1" applyAlignment="1">
      <alignment vertical="center"/>
    </xf>
    <xf numFmtId="0" fontId="10" fillId="0" borderId="14" xfId="0" applyFont="1" applyBorder="1" applyAlignment="1">
      <alignment vertical="center"/>
    </xf>
    <xf numFmtId="0" fontId="8" fillId="8" borderId="15" xfId="0" applyFont="1" applyFill="1" applyBorder="1" applyAlignment="1">
      <alignment horizontal="right" vertical="top"/>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0" borderId="13" xfId="0" applyFont="1" applyBorder="1" applyAlignment="1">
      <alignment horizontal="center"/>
    </xf>
    <xf numFmtId="2" fontId="10" fillId="8" borderId="5" xfId="0" applyNumberFormat="1" applyFont="1" applyFill="1" applyBorder="1" applyAlignment="1">
      <alignment horizontal="center" vertical="center"/>
    </xf>
    <xf numFmtId="0" fontId="13" fillId="8" borderId="4" xfId="0" applyFont="1" applyFill="1" applyBorder="1" applyAlignment="1">
      <alignment horizontal="left" vertical="top"/>
    </xf>
    <xf numFmtId="0" fontId="13" fillId="8" borderId="2" xfId="0" applyFont="1" applyFill="1" applyBorder="1" applyAlignment="1">
      <alignment horizontal="left" vertical="top"/>
    </xf>
    <xf numFmtId="0" fontId="13" fillId="8" borderId="8" xfId="0" applyFont="1" applyFill="1" applyBorder="1" applyAlignment="1">
      <alignment horizontal="left" vertical="top"/>
    </xf>
    <xf numFmtId="0" fontId="13" fillId="8" borderId="2" xfId="0" applyFont="1" applyFill="1" applyBorder="1" applyAlignment="1">
      <alignment horizontal="left" vertical="top"/>
    </xf>
    <xf numFmtId="0" fontId="13" fillId="8" borderId="4" xfId="0" applyFont="1" applyFill="1" applyBorder="1" applyAlignment="1">
      <alignment horizontal="left" vertical="top"/>
    </xf>
    <xf numFmtId="0" fontId="13" fillId="8" borderId="8" xfId="0" applyFont="1" applyFill="1" applyBorder="1" applyAlignment="1">
      <alignment horizontal="left" vertical="top"/>
    </xf>
    <xf numFmtId="0" fontId="0" fillId="0" borderId="0" xfId="0" applyAlignment="1">
      <alignment horizontal="center" vertical="center"/>
    </xf>
    <xf numFmtId="0" fontId="13" fillId="8" borderId="2" xfId="0" applyFont="1" applyFill="1" applyBorder="1" applyAlignment="1" applyProtection="1">
      <alignment horizontal="left" vertical="top"/>
    </xf>
    <xf numFmtId="0" fontId="13" fillId="8" borderId="4" xfId="0" applyFont="1" applyFill="1" applyBorder="1" applyAlignment="1" applyProtection="1">
      <alignment horizontal="left" vertical="top"/>
    </xf>
    <xf numFmtId="0" fontId="13" fillId="8" borderId="8" xfId="0" applyFont="1" applyFill="1" applyBorder="1" applyAlignment="1" applyProtection="1">
      <alignment horizontal="left" vertical="top"/>
    </xf>
    <xf numFmtId="0" fontId="15" fillId="0" borderId="8" xfId="1" applyFont="1" applyBorder="1" applyAlignment="1" applyProtection="1">
      <alignment horizontal="center" vertical="top" wrapText="1"/>
    </xf>
    <xf numFmtId="0" fontId="15" fillId="0" borderId="15" xfId="1" applyFont="1" applyBorder="1" applyAlignment="1" applyProtection="1">
      <alignment horizontal="center" vertical="top" wrapText="1"/>
    </xf>
    <xf numFmtId="0" fontId="15" fillId="0" borderId="11" xfId="1" applyFont="1" applyBorder="1" applyAlignment="1" applyProtection="1">
      <alignment horizontal="center" vertical="top" wrapText="1"/>
    </xf>
    <xf numFmtId="0" fontId="23" fillId="0" borderId="2" xfId="0" applyFont="1" applyBorder="1" applyAlignment="1" applyProtection="1">
      <alignment vertical="top" wrapText="1"/>
    </xf>
    <xf numFmtId="0" fontId="23" fillId="0" borderId="1" xfId="0" applyFont="1" applyBorder="1" applyAlignment="1" applyProtection="1">
      <alignment vertical="top" wrapText="1"/>
    </xf>
    <xf numFmtId="0" fontId="23" fillId="0" borderId="3" xfId="0" applyFont="1" applyBorder="1" applyAlignment="1" applyProtection="1">
      <alignment vertical="top" wrapText="1"/>
    </xf>
    <xf numFmtId="0" fontId="13" fillId="8" borderId="4" xfId="0" applyFont="1" applyFill="1" applyBorder="1" applyAlignment="1">
      <alignment horizontal="left" vertical="top"/>
    </xf>
    <xf numFmtId="0" fontId="5" fillId="8" borderId="8" xfId="0" applyFont="1" applyFill="1" applyBorder="1" applyAlignment="1">
      <alignment horizontal="left"/>
    </xf>
    <xf numFmtId="0" fontId="23"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3" xfId="0" applyFont="1" applyBorder="1" applyAlignment="1">
      <alignment horizontal="left" vertical="top" wrapText="1"/>
    </xf>
    <xf numFmtId="0" fontId="13" fillId="8" borderId="2" xfId="0" applyFont="1" applyFill="1" applyBorder="1" applyAlignment="1" applyProtection="1">
      <alignment horizontal="left" vertical="top"/>
    </xf>
    <xf numFmtId="0" fontId="13" fillId="8" borderId="4" xfId="0" applyFont="1" applyFill="1" applyBorder="1" applyAlignment="1" applyProtection="1">
      <alignment horizontal="left" vertical="top"/>
    </xf>
    <xf numFmtId="0" fontId="5" fillId="8" borderId="4" xfId="0" applyFont="1" applyFill="1" applyBorder="1" applyAlignment="1" applyProtection="1">
      <alignment horizontal="left"/>
    </xf>
    <xf numFmtId="0" fontId="5" fillId="8" borderId="8" xfId="0" applyFont="1" applyFill="1" applyBorder="1" applyAlignment="1" applyProtection="1">
      <alignment horizontal="left"/>
    </xf>
    <xf numFmtId="0" fontId="23" fillId="0" borderId="2" xfId="0" applyFont="1" applyBorder="1" applyAlignment="1" applyProtection="1">
      <alignment horizontal="left" vertical="top" wrapText="1"/>
    </xf>
    <xf numFmtId="0" fontId="23" fillId="0" borderId="1" xfId="0" applyFont="1" applyBorder="1" applyAlignment="1" applyProtection="1">
      <alignment horizontal="left" vertical="top" wrapText="1"/>
    </xf>
    <xf numFmtId="0" fontId="23" fillId="0" borderId="3" xfId="0" applyFont="1" applyBorder="1" applyAlignment="1" applyProtection="1">
      <alignment horizontal="left" vertical="top" wrapText="1"/>
    </xf>
    <xf numFmtId="0" fontId="13" fillId="8" borderId="2" xfId="0" applyFont="1" applyFill="1" applyBorder="1" applyAlignment="1">
      <alignment horizontal="left" vertical="top"/>
    </xf>
    <xf numFmtId="0" fontId="5" fillId="8" borderId="4" xfId="0" applyFont="1" applyFill="1" applyBorder="1" applyAlignment="1">
      <alignment horizontal="left"/>
    </xf>
    <xf numFmtId="0" fontId="13" fillId="8" borderId="8" xfId="0" applyFont="1" applyFill="1" applyBorder="1" applyAlignment="1">
      <alignment horizontal="left" vertical="top"/>
    </xf>
    <xf numFmtId="0" fontId="23" fillId="2" borderId="2"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 xfId="0" applyFont="1" applyFill="1" applyBorder="1" applyAlignment="1">
      <alignment horizontal="left" vertical="top" wrapText="1"/>
    </xf>
    <xf numFmtId="0" fontId="13" fillId="8" borderId="8" xfId="0" applyFont="1" applyFill="1" applyBorder="1" applyAlignment="1" applyProtection="1">
      <alignment horizontal="left" vertical="top"/>
    </xf>
    <xf numFmtId="0" fontId="25" fillId="0" borderId="2" xfId="0" applyFont="1" applyBorder="1" applyAlignment="1" applyProtection="1">
      <alignment horizontal="left" vertical="top" wrapText="1"/>
    </xf>
    <xf numFmtId="0" fontId="25" fillId="0" borderId="1"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25" fillId="0" borderId="2" xfId="0" applyFont="1" applyBorder="1" applyAlignment="1">
      <alignment horizontal="left" vertical="top" wrapText="1"/>
    </xf>
    <xf numFmtId="0" fontId="25" fillId="0" borderId="1" xfId="0" applyFont="1" applyBorder="1" applyAlignment="1">
      <alignment horizontal="left" vertical="top" wrapText="1"/>
    </xf>
    <xf numFmtId="0" fontId="25" fillId="0" borderId="3" xfId="0" applyFont="1" applyBorder="1" applyAlignment="1">
      <alignment horizontal="left" vertical="top" wrapText="1"/>
    </xf>
    <xf numFmtId="0" fontId="23" fillId="0" borderId="2" xfId="0" applyFont="1" applyBorder="1" applyAlignment="1">
      <alignment vertical="top" wrapText="1"/>
    </xf>
    <xf numFmtId="0" fontId="23" fillId="0" borderId="1" xfId="0" applyFont="1" applyBorder="1" applyAlignment="1">
      <alignment vertical="top" wrapText="1"/>
    </xf>
    <xf numFmtId="0" fontId="23" fillId="0" borderId="3" xfId="0" applyFont="1" applyBorder="1" applyAlignment="1">
      <alignment vertical="top" wrapText="1"/>
    </xf>
    <xf numFmtId="0" fontId="8" fillId="0" borderId="2" xfId="0" applyFont="1" applyBorder="1" applyAlignment="1">
      <alignment horizontal="left" vertical="top" wrapText="1"/>
    </xf>
    <xf numFmtId="0" fontId="24" fillId="0" borderId="1" xfId="0" applyFont="1" applyBorder="1" applyAlignment="1">
      <alignment horizontal="left" vertical="top" wrapText="1"/>
    </xf>
    <xf numFmtId="0" fontId="24" fillId="0" borderId="3" xfId="0" applyFont="1" applyBorder="1" applyAlignment="1">
      <alignment horizontal="left" vertical="top" wrapText="1"/>
    </xf>
    <xf numFmtId="0" fontId="15" fillId="0" borderId="8" xfId="1" applyFont="1" applyFill="1" applyBorder="1" applyAlignment="1" applyProtection="1">
      <alignment horizontal="center" vertical="top" wrapText="1"/>
    </xf>
    <xf numFmtId="0" fontId="15" fillId="0" borderId="15" xfId="1" applyFont="1" applyFill="1" applyBorder="1" applyAlignment="1" applyProtection="1">
      <alignment horizontal="center" vertical="top" wrapText="1"/>
    </xf>
    <xf numFmtId="0" fontId="15" fillId="0" borderId="11" xfId="1" applyFont="1" applyFill="1" applyBorder="1" applyAlignment="1" applyProtection="1">
      <alignment horizontal="center" vertical="top" wrapText="1"/>
    </xf>
    <xf numFmtId="0" fontId="23" fillId="2" borderId="2" xfId="0" applyFont="1" applyFill="1" applyBorder="1" applyAlignment="1" applyProtection="1">
      <alignment horizontal="left" vertical="top" wrapText="1"/>
    </xf>
    <xf numFmtId="0" fontId="23" fillId="2" borderId="1" xfId="0" applyFont="1" applyFill="1" applyBorder="1" applyAlignment="1" applyProtection="1">
      <alignment horizontal="left" vertical="top" wrapText="1"/>
    </xf>
    <xf numFmtId="0" fontId="23" fillId="2" borderId="3" xfId="0" applyFont="1" applyFill="1" applyBorder="1" applyAlignment="1" applyProtection="1">
      <alignment horizontal="left" vertical="top" wrapText="1"/>
    </xf>
    <xf numFmtId="1" fontId="26" fillId="8" borderId="14" xfId="0" applyNumberFormat="1" applyFont="1" applyFill="1" applyBorder="1" applyAlignment="1" applyProtection="1">
      <alignment horizontal="center" vertical="center"/>
      <protection locked="0"/>
    </xf>
    <xf numFmtId="1" fontId="26" fillId="8" borderId="21" xfId="0" applyNumberFormat="1" applyFont="1" applyFill="1" applyBorder="1" applyAlignment="1" applyProtection="1">
      <alignment horizontal="center" vertical="center"/>
      <protection locked="0"/>
    </xf>
    <xf numFmtId="1" fontId="26" fillId="8" borderId="7" xfId="0" applyNumberFormat="1" applyFont="1" applyFill="1" applyBorder="1" applyAlignment="1" applyProtection="1">
      <alignment horizontal="center" vertical="center"/>
      <protection locked="0"/>
    </xf>
    <xf numFmtId="164" fontId="7" fillId="8" borderId="14" xfId="0" applyNumberFormat="1" applyFont="1" applyFill="1" applyBorder="1" applyAlignment="1" applyProtection="1">
      <alignment horizontal="center" vertical="center"/>
      <protection locked="0"/>
    </xf>
    <xf numFmtId="164" fontId="7" fillId="8" borderId="21" xfId="0" applyNumberFormat="1" applyFont="1" applyFill="1" applyBorder="1" applyAlignment="1" applyProtection="1">
      <alignment horizontal="center" vertical="center"/>
      <protection locked="0"/>
    </xf>
    <xf numFmtId="164" fontId="7" fillId="8" borderId="7" xfId="0" applyNumberFormat="1" applyFont="1" applyFill="1" applyBorder="1" applyAlignment="1" applyProtection="1">
      <alignment horizontal="center" vertical="center"/>
      <protection locked="0"/>
    </xf>
    <xf numFmtId="0" fontId="25" fillId="2" borderId="2" xfId="0" applyFont="1" applyFill="1" applyBorder="1" applyAlignment="1" applyProtection="1">
      <alignment horizontal="left" vertical="top" wrapText="1"/>
    </xf>
    <xf numFmtId="0" fontId="25" fillId="2" borderId="1"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2" fontId="4" fillId="8" borderId="3" xfId="0" applyNumberFormat="1" applyFont="1" applyFill="1" applyBorder="1" applyAlignment="1" applyProtection="1">
      <alignment horizontal="center" vertical="center"/>
      <protection locked="0"/>
    </xf>
    <xf numFmtId="2" fontId="4" fillId="8" borderId="6" xfId="0" applyNumberFormat="1" applyFont="1" applyFill="1" applyBorder="1" applyAlignment="1" applyProtection="1">
      <alignment horizontal="center" vertical="center"/>
      <protection locked="0"/>
    </xf>
    <xf numFmtId="2" fontId="4" fillId="8" borderId="11" xfId="0" applyNumberFormat="1" applyFont="1" applyFill="1" applyBorder="1" applyAlignment="1" applyProtection="1">
      <alignment horizontal="center" vertical="center"/>
      <protection locked="0"/>
    </xf>
    <xf numFmtId="0" fontId="22" fillId="9" borderId="10" xfId="0" applyFont="1" applyFill="1" applyBorder="1" applyAlignment="1" applyProtection="1">
      <alignment horizontal="center" vertical="center"/>
      <protection locked="0"/>
    </xf>
    <xf numFmtId="0" fontId="22" fillId="13" borderId="10" xfId="0" applyFont="1" applyFill="1" applyBorder="1" applyAlignment="1" applyProtection="1">
      <alignment horizontal="center" vertical="center"/>
      <protection locked="0"/>
    </xf>
    <xf numFmtId="0" fontId="22" fillId="11" borderId="14" xfId="0" applyFont="1" applyFill="1" applyBorder="1" applyAlignment="1" applyProtection="1">
      <alignment horizontal="center" vertical="center"/>
      <protection locked="0"/>
    </xf>
    <xf numFmtId="0" fontId="22" fillId="13" borderId="14" xfId="0" applyFont="1" applyFill="1" applyBorder="1" applyAlignment="1" applyProtection="1">
      <alignment horizontal="center" vertical="center"/>
      <protection locked="0"/>
    </xf>
  </cellXfs>
  <cellStyles count="4">
    <cellStyle name="Гиперссылка" xfId="1" builtinId="8"/>
    <cellStyle name="Гиперссылка 2" xfId="3" xr:uid="{00000000-0005-0000-0000-000001000000}"/>
    <cellStyle name="Обычный" xfId="0" builtinId="0"/>
    <cellStyle name="Обычный 2" xfId="2"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3366"/>
      <color rgb="FF0000FF"/>
      <color rgb="FF3333FF"/>
      <color rgb="FF0000CC"/>
      <color rgb="FF003399"/>
      <color rgb="FF000099"/>
      <color rgb="FFA7F3C6"/>
      <color rgb="FFAAD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5.jpe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324" Type="http://schemas.openxmlformats.org/officeDocument/2006/relationships/image" Target="../media/image320.jpeg"/><Relationship Id="rId366" Type="http://schemas.openxmlformats.org/officeDocument/2006/relationships/image" Target="../media/image362.jpeg"/><Relationship Id="rId170" Type="http://schemas.openxmlformats.org/officeDocument/2006/relationships/image" Target="../media/image170.jpeg"/><Relationship Id="rId226" Type="http://schemas.openxmlformats.org/officeDocument/2006/relationships/image" Target="../media/image226.jpeg"/><Relationship Id="rId433" Type="http://schemas.openxmlformats.org/officeDocument/2006/relationships/image" Target="../media/image429.jpeg"/><Relationship Id="rId268" Type="http://schemas.openxmlformats.org/officeDocument/2006/relationships/image" Target="../media/image268.jpeg"/><Relationship Id="rId32" Type="http://schemas.openxmlformats.org/officeDocument/2006/relationships/image" Target="../media/image32.jpeg"/><Relationship Id="rId74" Type="http://schemas.openxmlformats.org/officeDocument/2006/relationships/image" Target="../media/image74.jpeg"/><Relationship Id="rId128" Type="http://schemas.openxmlformats.org/officeDocument/2006/relationships/image" Target="../media/image128.jpeg"/><Relationship Id="rId335" Type="http://schemas.openxmlformats.org/officeDocument/2006/relationships/image" Target="../media/image331.jpeg"/><Relationship Id="rId377" Type="http://schemas.openxmlformats.org/officeDocument/2006/relationships/image" Target="../media/image373.jpeg"/><Relationship Id="rId5" Type="http://schemas.openxmlformats.org/officeDocument/2006/relationships/image" Target="../media/image5.jpeg"/><Relationship Id="rId181" Type="http://schemas.openxmlformats.org/officeDocument/2006/relationships/image" Target="../media/image181.jpeg"/><Relationship Id="rId237" Type="http://schemas.openxmlformats.org/officeDocument/2006/relationships/image" Target="../media/image237.jpeg"/><Relationship Id="rId402" Type="http://schemas.openxmlformats.org/officeDocument/2006/relationships/image" Target="../media/image398.jpeg"/><Relationship Id="rId279" Type="http://schemas.openxmlformats.org/officeDocument/2006/relationships/image" Target="../media/image275.jpeg"/><Relationship Id="rId444" Type="http://schemas.openxmlformats.org/officeDocument/2006/relationships/image" Target="../media/image440.jpeg"/><Relationship Id="rId43" Type="http://schemas.openxmlformats.org/officeDocument/2006/relationships/image" Target="../media/image43.jpeg"/><Relationship Id="rId139" Type="http://schemas.openxmlformats.org/officeDocument/2006/relationships/image" Target="../media/image139.jpeg"/><Relationship Id="rId290" Type="http://schemas.openxmlformats.org/officeDocument/2006/relationships/image" Target="../media/image286.jpeg"/><Relationship Id="rId304" Type="http://schemas.openxmlformats.org/officeDocument/2006/relationships/image" Target="../media/image300.jpeg"/><Relationship Id="rId346" Type="http://schemas.openxmlformats.org/officeDocument/2006/relationships/image" Target="../media/image342.jpeg"/><Relationship Id="rId388" Type="http://schemas.openxmlformats.org/officeDocument/2006/relationships/image" Target="../media/image384.jpeg"/><Relationship Id="rId85" Type="http://schemas.openxmlformats.org/officeDocument/2006/relationships/image" Target="../media/image85.jpeg"/><Relationship Id="rId150" Type="http://schemas.openxmlformats.org/officeDocument/2006/relationships/image" Target="../media/image15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09.jpeg"/><Relationship Id="rId248" Type="http://schemas.openxmlformats.org/officeDocument/2006/relationships/image" Target="../media/image248.jpeg"/><Relationship Id="rId455" Type="http://schemas.openxmlformats.org/officeDocument/2006/relationships/image" Target="../media/image451.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1.jpeg"/><Relationship Id="rId357" Type="http://schemas.openxmlformats.org/officeDocument/2006/relationships/image" Target="../media/image353.jpeg"/><Relationship Id="rId54" Type="http://schemas.openxmlformats.org/officeDocument/2006/relationships/image" Target="../media/image54.jpeg"/><Relationship Id="rId96" Type="http://schemas.openxmlformats.org/officeDocument/2006/relationships/image" Target="../media/image96.jpeg"/><Relationship Id="rId161" Type="http://schemas.openxmlformats.org/officeDocument/2006/relationships/image" Target="../media/image161.jpeg"/><Relationship Id="rId217" Type="http://schemas.openxmlformats.org/officeDocument/2006/relationships/image" Target="../media/image217.jpeg"/><Relationship Id="rId399" Type="http://schemas.openxmlformats.org/officeDocument/2006/relationships/image" Target="../media/image395.jpeg"/><Relationship Id="rId259" Type="http://schemas.openxmlformats.org/officeDocument/2006/relationships/image" Target="../media/image259.jpeg"/><Relationship Id="rId424" Type="http://schemas.openxmlformats.org/officeDocument/2006/relationships/image" Target="../media/image420.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326" Type="http://schemas.openxmlformats.org/officeDocument/2006/relationships/image" Target="../media/image322.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4.jpeg"/><Relationship Id="rId172" Type="http://schemas.openxmlformats.org/officeDocument/2006/relationships/image" Target="../media/image172.jpeg"/><Relationship Id="rId228" Type="http://schemas.openxmlformats.org/officeDocument/2006/relationships/image" Target="../media/image228.jpeg"/><Relationship Id="rId435" Type="http://schemas.openxmlformats.org/officeDocument/2006/relationships/image" Target="../media/image431.jpeg"/><Relationship Id="rId281" Type="http://schemas.openxmlformats.org/officeDocument/2006/relationships/image" Target="../media/image277.jpeg"/><Relationship Id="rId337" Type="http://schemas.openxmlformats.org/officeDocument/2006/relationships/image" Target="../media/image333.jpeg"/><Relationship Id="rId34" Type="http://schemas.openxmlformats.org/officeDocument/2006/relationships/image" Target="../media/image34.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5.jpeg"/><Relationship Id="rId7" Type="http://schemas.openxmlformats.org/officeDocument/2006/relationships/image" Target="../media/image7.jpeg"/><Relationship Id="rId183" Type="http://schemas.openxmlformats.org/officeDocument/2006/relationships/image" Target="../media/image183.jpeg"/><Relationship Id="rId239" Type="http://schemas.openxmlformats.org/officeDocument/2006/relationships/image" Target="../media/image239.jpeg"/><Relationship Id="rId390" Type="http://schemas.openxmlformats.org/officeDocument/2006/relationships/image" Target="../media/image386.jpeg"/><Relationship Id="rId404" Type="http://schemas.openxmlformats.org/officeDocument/2006/relationships/image" Target="../media/image400.jpeg"/><Relationship Id="rId446" Type="http://schemas.openxmlformats.org/officeDocument/2006/relationships/image" Target="../media/image442.jpeg"/><Relationship Id="rId250" Type="http://schemas.openxmlformats.org/officeDocument/2006/relationships/image" Target="../media/image250.jpeg"/><Relationship Id="rId292" Type="http://schemas.openxmlformats.org/officeDocument/2006/relationships/image" Target="../media/image288.jpeg"/><Relationship Id="rId306" Type="http://schemas.openxmlformats.org/officeDocument/2006/relationships/image" Target="../media/image302.jpeg"/><Relationship Id="rId45" Type="http://schemas.openxmlformats.org/officeDocument/2006/relationships/image" Target="../media/image45.jpeg"/><Relationship Id="rId87" Type="http://schemas.openxmlformats.org/officeDocument/2006/relationships/image" Target="../media/image87.jpeg"/><Relationship Id="rId110" Type="http://schemas.openxmlformats.org/officeDocument/2006/relationships/image" Target="../media/image110.jpeg"/><Relationship Id="rId348" Type="http://schemas.openxmlformats.org/officeDocument/2006/relationships/image" Target="../media/image344.jpeg"/><Relationship Id="rId152" Type="http://schemas.openxmlformats.org/officeDocument/2006/relationships/image" Target="../media/image15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1.jpeg"/><Relationship Id="rId457" Type="http://schemas.openxmlformats.org/officeDocument/2006/relationships/image" Target="../media/image453.jpeg"/><Relationship Id="rId261" Type="http://schemas.openxmlformats.org/officeDocument/2006/relationships/image" Target="../media/image261.jpeg"/><Relationship Id="rId14" Type="http://schemas.openxmlformats.org/officeDocument/2006/relationships/image" Target="../media/image14.jpeg"/><Relationship Id="rId56" Type="http://schemas.openxmlformats.org/officeDocument/2006/relationships/image" Target="../media/image56.jpeg"/><Relationship Id="rId317" Type="http://schemas.openxmlformats.org/officeDocument/2006/relationships/image" Target="../media/image313.jpeg"/><Relationship Id="rId359" Type="http://schemas.openxmlformats.org/officeDocument/2006/relationships/image" Target="../media/image355.jpeg"/><Relationship Id="rId98" Type="http://schemas.openxmlformats.org/officeDocument/2006/relationships/image" Target="../media/image98.jpeg"/><Relationship Id="rId121" Type="http://schemas.openxmlformats.org/officeDocument/2006/relationships/image" Target="../media/image121.jpeg"/><Relationship Id="rId163" Type="http://schemas.openxmlformats.org/officeDocument/2006/relationships/image" Target="../media/image163.jpeg"/><Relationship Id="rId219" Type="http://schemas.openxmlformats.org/officeDocument/2006/relationships/image" Target="../media/image219.jpeg"/><Relationship Id="rId370" Type="http://schemas.openxmlformats.org/officeDocument/2006/relationships/image" Target="../media/image366.jpeg"/><Relationship Id="rId426" Type="http://schemas.openxmlformats.org/officeDocument/2006/relationships/image" Target="../media/image422.jpeg"/><Relationship Id="rId230" Type="http://schemas.openxmlformats.org/officeDocument/2006/relationships/image" Target="../media/image230.jpeg"/><Relationship Id="rId25" Type="http://schemas.openxmlformats.org/officeDocument/2006/relationships/image" Target="../media/image25.jpeg"/><Relationship Id="rId67" Type="http://schemas.openxmlformats.org/officeDocument/2006/relationships/image" Target="../media/image67.jpeg"/><Relationship Id="rId272" Type="http://schemas.openxmlformats.org/officeDocument/2006/relationships/image" Target="../media/image272.jpeg"/><Relationship Id="rId328" Type="http://schemas.openxmlformats.org/officeDocument/2006/relationships/image" Target="../media/image324.jpeg"/><Relationship Id="rId132" Type="http://schemas.openxmlformats.org/officeDocument/2006/relationships/image" Target="../media/image132.jpeg"/><Relationship Id="rId174" Type="http://schemas.openxmlformats.org/officeDocument/2006/relationships/image" Target="../media/image174.jpeg"/><Relationship Id="rId381" Type="http://schemas.openxmlformats.org/officeDocument/2006/relationships/image" Target="../media/image377.jpeg"/><Relationship Id="rId241" Type="http://schemas.openxmlformats.org/officeDocument/2006/relationships/image" Target="../media/image241.jpeg"/><Relationship Id="rId437" Type="http://schemas.openxmlformats.org/officeDocument/2006/relationships/image" Target="../media/image433.jpeg"/><Relationship Id="rId36" Type="http://schemas.openxmlformats.org/officeDocument/2006/relationships/image" Target="../media/image36.jpeg"/><Relationship Id="rId283" Type="http://schemas.openxmlformats.org/officeDocument/2006/relationships/image" Target="../media/image279.jpeg"/><Relationship Id="rId339" Type="http://schemas.openxmlformats.org/officeDocument/2006/relationships/image" Target="../media/image335.jpeg"/><Relationship Id="rId78" Type="http://schemas.openxmlformats.org/officeDocument/2006/relationships/image" Target="../media/image78.jpeg"/><Relationship Id="rId101" Type="http://schemas.openxmlformats.org/officeDocument/2006/relationships/image" Target="../media/image101.jpeg"/><Relationship Id="rId143" Type="http://schemas.openxmlformats.org/officeDocument/2006/relationships/image" Target="../media/image143.jpeg"/><Relationship Id="rId185" Type="http://schemas.openxmlformats.org/officeDocument/2006/relationships/image" Target="../media/image185.jpeg"/><Relationship Id="rId350" Type="http://schemas.openxmlformats.org/officeDocument/2006/relationships/image" Target="../media/image346.jpeg"/><Relationship Id="rId406" Type="http://schemas.openxmlformats.org/officeDocument/2006/relationships/image" Target="../media/image402.jpe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88.jpeg"/><Relationship Id="rId448" Type="http://schemas.openxmlformats.org/officeDocument/2006/relationships/image" Target="../media/image444.jpeg"/><Relationship Id="rId252" Type="http://schemas.openxmlformats.org/officeDocument/2006/relationships/image" Target="../media/image252.jpeg"/><Relationship Id="rId294" Type="http://schemas.openxmlformats.org/officeDocument/2006/relationships/image" Target="../media/image290.jpeg"/><Relationship Id="rId308" Type="http://schemas.openxmlformats.org/officeDocument/2006/relationships/image" Target="../media/image304.jpeg"/><Relationship Id="rId47" Type="http://schemas.openxmlformats.org/officeDocument/2006/relationships/image" Target="../media/image47.jpeg"/><Relationship Id="rId89" Type="http://schemas.openxmlformats.org/officeDocument/2006/relationships/image" Target="../media/image89.jpeg"/><Relationship Id="rId112" Type="http://schemas.openxmlformats.org/officeDocument/2006/relationships/image" Target="../media/image112.jpeg"/><Relationship Id="rId154" Type="http://schemas.openxmlformats.org/officeDocument/2006/relationships/image" Target="../media/image154.jpeg"/><Relationship Id="rId361" Type="http://schemas.openxmlformats.org/officeDocument/2006/relationships/image" Target="../media/image357.jpeg"/><Relationship Id="rId196" Type="http://schemas.openxmlformats.org/officeDocument/2006/relationships/image" Target="../media/image196.jpeg"/><Relationship Id="rId417" Type="http://schemas.openxmlformats.org/officeDocument/2006/relationships/image" Target="../media/image413.jpeg"/><Relationship Id="rId459" Type="http://schemas.openxmlformats.org/officeDocument/2006/relationships/image" Target="../media/image455.jpeg"/><Relationship Id="rId16" Type="http://schemas.openxmlformats.org/officeDocument/2006/relationships/image" Target="../media/image16.jpeg"/><Relationship Id="rId221" Type="http://schemas.openxmlformats.org/officeDocument/2006/relationships/image" Target="../media/image221.jpeg"/><Relationship Id="rId263" Type="http://schemas.openxmlformats.org/officeDocument/2006/relationships/image" Target="../media/image263.jpeg"/><Relationship Id="rId319" Type="http://schemas.openxmlformats.org/officeDocument/2006/relationships/image" Target="../media/image315.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26.jpeg"/><Relationship Id="rId165" Type="http://schemas.openxmlformats.org/officeDocument/2006/relationships/image" Target="../media/image165.jpeg"/><Relationship Id="rId372" Type="http://schemas.openxmlformats.org/officeDocument/2006/relationships/image" Target="../media/image368.jpeg"/><Relationship Id="rId428" Type="http://schemas.openxmlformats.org/officeDocument/2006/relationships/image" Target="../media/image424.jpeg"/><Relationship Id="rId232" Type="http://schemas.openxmlformats.org/officeDocument/2006/relationships/image" Target="../media/image232.jpeg"/><Relationship Id="rId274" Type="http://schemas.openxmlformats.org/officeDocument/2006/relationships/image" Target="../media/image274.jpeg"/><Relationship Id="rId27" Type="http://schemas.openxmlformats.org/officeDocument/2006/relationships/image" Target="../media/image27.jpeg"/><Relationship Id="rId69" Type="http://schemas.openxmlformats.org/officeDocument/2006/relationships/image" Target="../media/image69.jpeg"/><Relationship Id="rId134" Type="http://schemas.openxmlformats.org/officeDocument/2006/relationships/image" Target="../media/image134.jpeg"/><Relationship Id="rId80" Type="http://schemas.openxmlformats.org/officeDocument/2006/relationships/image" Target="../media/image80.jpeg"/><Relationship Id="rId176" Type="http://schemas.openxmlformats.org/officeDocument/2006/relationships/image" Target="../media/image176.jpeg"/><Relationship Id="rId341" Type="http://schemas.openxmlformats.org/officeDocument/2006/relationships/image" Target="../media/image337.jpeg"/><Relationship Id="rId383" Type="http://schemas.openxmlformats.org/officeDocument/2006/relationships/image" Target="../media/image379.jpeg"/><Relationship Id="rId439" Type="http://schemas.openxmlformats.org/officeDocument/2006/relationships/image" Target="../media/image435.jpeg"/><Relationship Id="rId201" Type="http://schemas.openxmlformats.org/officeDocument/2006/relationships/image" Target="../media/image201.jpeg"/><Relationship Id="rId243" Type="http://schemas.openxmlformats.org/officeDocument/2006/relationships/image" Target="../media/image243.jpeg"/><Relationship Id="rId285" Type="http://schemas.openxmlformats.org/officeDocument/2006/relationships/image" Target="../media/image281.jpeg"/><Relationship Id="rId450" Type="http://schemas.openxmlformats.org/officeDocument/2006/relationships/image" Target="../media/image446.jpeg"/><Relationship Id="rId38" Type="http://schemas.openxmlformats.org/officeDocument/2006/relationships/image" Target="../media/image38.jpeg"/><Relationship Id="rId103" Type="http://schemas.openxmlformats.org/officeDocument/2006/relationships/image" Target="../media/image103.jpeg"/><Relationship Id="rId310" Type="http://schemas.openxmlformats.org/officeDocument/2006/relationships/image" Target="../media/image306.jpeg"/><Relationship Id="rId91" Type="http://schemas.openxmlformats.org/officeDocument/2006/relationships/image" Target="../media/image91.jpeg"/><Relationship Id="rId145" Type="http://schemas.openxmlformats.org/officeDocument/2006/relationships/image" Target="../media/image145.jpeg"/><Relationship Id="rId187" Type="http://schemas.openxmlformats.org/officeDocument/2006/relationships/image" Target="../media/image187.jpeg"/><Relationship Id="rId352" Type="http://schemas.openxmlformats.org/officeDocument/2006/relationships/image" Target="../media/image348.jpeg"/><Relationship Id="rId394" Type="http://schemas.openxmlformats.org/officeDocument/2006/relationships/image" Target="../media/image390.jpeg"/><Relationship Id="rId408" Type="http://schemas.openxmlformats.org/officeDocument/2006/relationships/image" Target="../media/image404.jpeg"/><Relationship Id="rId212" Type="http://schemas.openxmlformats.org/officeDocument/2006/relationships/image" Target="../media/image212.jpeg"/><Relationship Id="rId254" Type="http://schemas.openxmlformats.org/officeDocument/2006/relationships/image" Target="../media/image254.jpeg"/><Relationship Id="rId49" Type="http://schemas.openxmlformats.org/officeDocument/2006/relationships/image" Target="../media/image49.jpeg"/><Relationship Id="rId114" Type="http://schemas.openxmlformats.org/officeDocument/2006/relationships/image" Target="../media/image114.jpeg"/><Relationship Id="rId296" Type="http://schemas.openxmlformats.org/officeDocument/2006/relationships/image" Target="../media/image292.jpeg"/><Relationship Id="rId461" Type="http://schemas.openxmlformats.org/officeDocument/2006/relationships/image" Target="../media/image457.jpeg"/><Relationship Id="rId60" Type="http://schemas.openxmlformats.org/officeDocument/2006/relationships/image" Target="../media/image60.jpeg"/><Relationship Id="rId156" Type="http://schemas.openxmlformats.org/officeDocument/2006/relationships/image" Target="../media/image156.jpeg"/><Relationship Id="rId198" Type="http://schemas.openxmlformats.org/officeDocument/2006/relationships/image" Target="../media/image198.jpeg"/><Relationship Id="rId321" Type="http://schemas.openxmlformats.org/officeDocument/2006/relationships/image" Target="../media/image317.jpeg"/><Relationship Id="rId363" Type="http://schemas.openxmlformats.org/officeDocument/2006/relationships/image" Target="../media/image359.jpeg"/><Relationship Id="rId419" Type="http://schemas.openxmlformats.org/officeDocument/2006/relationships/image" Target="../media/image415.jpeg"/><Relationship Id="rId223" Type="http://schemas.openxmlformats.org/officeDocument/2006/relationships/image" Target="../media/image223.jpeg"/><Relationship Id="rId430" Type="http://schemas.openxmlformats.org/officeDocument/2006/relationships/image" Target="../media/image426.jpeg"/><Relationship Id="rId18" Type="http://schemas.openxmlformats.org/officeDocument/2006/relationships/image" Target="../media/image18.jpeg"/><Relationship Id="rId265" Type="http://schemas.openxmlformats.org/officeDocument/2006/relationships/image" Target="../media/image265.jpeg"/><Relationship Id="rId125" Type="http://schemas.openxmlformats.org/officeDocument/2006/relationships/image" Target="../media/image125.jpeg"/><Relationship Id="rId167" Type="http://schemas.openxmlformats.org/officeDocument/2006/relationships/image" Target="../media/image167.jpeg"/><Relationship Id="rId332" Type="http://schemas.openxmlformats.org/officeDocument/2006/relationships/image" Target="../media/image328.jpeg"/><Relationship Id="rId374" Type="http://schemas.openxmlformats.org/officeDocument/2006/relationships/image" Target="../media/image370.jpeg"/><Relationship Id="rId71" Type="http://schemas.openxmlformats.org/officeDocument/2006/relationships/image" Target="../media/image71.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76" Type="http://schemas.openxmlformats.org/officeDocument/2006/relationships/hyperlink" Target="#&#1051;&#1080;&#1089;&#1090;1!&#1048;&#1089;&#1082;&#1091;&#1089;&#1089;&#1090;&#1074;&#1077;&#1085;&#1085;&#1099;&#1081;_&#1096;&#1077;&#1083;&#1082;"/><Relationship Id="rId441" Type="http://schemas.openxmlformats.org/officeDocument/2006/relationships/image" Target="../media/image437.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297.jpeg"/><Relationship Id="rId322" Type="http://schemas.openxmlformats.org/officeDocument/2006/relationships/image" Target="../media/image318.jpeg"/><Relationship Id="rId343" Type="http://schemas.openxmlformats.org/officeDocument/2006/relationships/image" Target="../media/image339.jpeg"/><Relationship Id="rId364" Type="http://schemas.openxmlformats.org/officeDocument/2006/relationships/image" Target="../media/image360.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385" Type="http://schemas.openxmlformats.org/officeDocument/2006/relationships/image" Target="../media/image381.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3.jpeg"/><Relationship Id="rId410" Type="http://schemas.openxmlformats.org/officeDocument/2006/relationships/image" Target="../media/image406.jpeg"/><Relationship Id="rId431" Type="http://schemas.openxmlformats.org/officeDocument/2006/relationships/image" Target="../media/image427.jpeg"/><Relationship Id="rId452" Type="http://schemas.openxmlformats.org/officeDocument/2006/relationships/image" Target="../media/image448.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08.jpeg"/><Relationship Id="rId333" Type="http://schemas.openxmlformats.org/officeDocument/2006/relationships/image" Target="../media/image329.jpeg"/><Relationship Id="rId354" Type="http://schemas.openxmlformats.org/officeDocument/2006/relationships/image" Target="../media/image350.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75" Type="http://schemas.openxmlformats.org/officeDocument/2006/relationships/image" Target="../media/image371.jpeg"/><Relationship Id="rId396" Type="http://schemas.openxmlformats.org/officeDocument/2006/relationships/image" Target="../media/image392.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hyperlink" Target="#&#1051;&#1080;&#1089;&#1090;1!&#1061;&#1083;&#1086;&#1087;&#1086;&#1082;_&#1080;_&#1074;&#1080;&#1089;&#1082;&#1086;&#1079;&#1072;"/><Relationship Id="rId298" Type="http://schemas.openxmlformats.org/officeDocument/2006/relationships/image" Target="../media/image294.jpeg"/><Relationship Id="rId400" Type="http://schemas.openxmlformats.org/officeDocument/2006/relationships/image" Target="../media/image396.jpeg"/><Relationship Id="rId421" Type="http://schemas.openxmlformats.org/officeDocument/2006/relationships/image" Target="../media/image417.jpeg"/><Relationship Id="rId442" Type="http://schemas.openxmlformats.org/officeDocument/2006/relationships/image" Target="../media/image438.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298.jpeg"/><Relationship Id="rId323" Type="http://schemas.openxmlformats.org/officeDocument/2006/relationships/image" Target="../media/image319.jpeg"/><Relationship Id="rId344" Type="http://schemas.openxmlformats.org/officeDocument/2006/relationships/image" Target="../media/image340.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1.jpeg"/><Relationship Id="rId386" Type="http://schemas.openxmlformats.org/officeDocument/2006/relationships/image" Target="../media/image382.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4.jpeg"/><Relationship Id="rId411" Type="http://schemas.openxmlformats.org/officeDocument/2006/relationships/image" Target="../media/image407.jpeg"/><Relationship Id="rId432" Type="http://schemas.openxmlformats.org/officeDocument/2006/relationships/image" Target="../media/image428.jpeg"/><Relationship Id="rId453" Type="http://schemas.openxmlformats.org/officeDocument/2006/relationships/image" Target="../media/image449.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09.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334" Type="http://schemas.openxmlformats.org/officeDocument/2006/relationships/image" Target="../media/image330.jpeg"/><Relationship Id="rId355" Type="http://schemas.openxmlformats.org/officeDocument/2006/relationships/image" Target="../media/image351.jpeg"/><Relationship Id="rId376" Type="http://schemas.openxmlformats.org/officeDocument/2006/relationships/image" Target="../media/image372.jpeg"/><Relationship Id="rId397" Type="http://schemas.openxmlformats.org/officeDocument/2006/relationships/image" Target="../media/image393.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hyperlink" Target="#&#1051;&#1080;&#1089;&#1090;1!&#1055;&#1083;&#1103;&#1078;&#1085;&#1099;&#1077;_&#1082;&#1086;&#1083;&#1083;&#1077;&#1082;&#1094;&#1080;&#1080;"/><Relationship Id="rId401" Type="http://schemas.openxmlformats.org/officeDocument/2006/relationships/image" Target="../media/image397.jpeg"/><Relationship Id="rId422" Type="http://schemas.openxmlformats.org/officeDocument/2006/relationships/image" Target="../media/image418.jpeg"/><Relationship Id="rId443" Type="http://schemas.openxmlformats.org/officeDocument/2006/relationships/image" Target="../media/image439.jpeg"/><Relationship Id="rId303" Type="http://schemas.openxmlformats.org/officeDocument/2006/relationships/image" Target="../media/image299.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1.jpeg"/><Relationship Id="rId387" Type="http://schemas.openxmlformats.org/officeDocument/2006/relationships/image" Target="../media/image383.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08.jpeg"/><Relationship Id="rId107" Type="http://schemas.openxmlformats.org/officeDocument/2006/relationships/image" Target="../media/image107.jpeg"/><Relationship Id="rId289" Type="http://schemas.openxmlformats.org/officeDocument/2006/relationships/image" Target="../media/image285.jpeg"/><Relationship Id="rId454" Type="http://schemas.openxmlformats.org/officeDocument/2006/relationships/image" Target="../media/image450.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0.jpeg"/><Relationship Id="rId356" Type="http://schemas.openxmlformats.org/officeDocument/2006/relationships/image" Target="../media/image352.jpeg"/><Relationship Id="rId398" Type="http://schemas.openxmlformats.org/officeDocument/2006/relationships/image" Target="../media/image394.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19.jpeg"/><Relationship Id="rId258" Type="http://schemas.openxmlformats.org/officeDocument/2006/relationships/image" Target="../media/image258.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1.jpeg"/><Relationship Id="rId367" Type="http://schemas.openxmlformats.org/officeDocument/2006/relationships/image" Target="../media/image363.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434" Type="http://schemas.openxmlformats.org/officeDocument/2006/relationships/image" Target="../media/image430.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76.jpeg"/><Relationship Id="rId336" Type="http://schemas.openxmlformats.org/officeDocument/2006/relationships/image" Target="../media/image332.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4.jpeg"/><Relationship Id="rId403" Type="http://schemas.openxmlformats.org/officeDocument/2006/relationships/image" Target="../media/image399.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1.jpeg"/><Relationship Id="rId291" Type="http://schemas.openxmlformats.org/officeDocument/2006/relationships/image" Target="../media/image287.jpeg"/><Relationship Id="rId305" Type="http://schemas.openxmlformats.org/officeDocument/2006/relationships/image" Target="../media/image301.jpeg"/><Relationship Id="rId347" Type="http://schemas.openxmlformats.org/officeDocument/2006/relationships/image" Target="../media/image343.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5.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0.jpeg"/><Relationship Id="rId456" Type="http://schemas.openxmlformats.org/officeDocument/2006/relationships/image" Target="../media/image452.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2.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4.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1.jpeg"/><Relationship Id="rId271" Type="http://schemas.openxmlformats.org/officeDocument/2006/relationships/image" Target="../media/image271.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3.jpeg"/><Relationship Id="rId369" Type="http://schemas.openxmlformats.org/officeDocument/2006/relationships/image" Target="../media/image365.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76.jpeg"/><Relationship Id="rId436" Type="http://schemas.openxmlformats.org/officeDocument/2006/relationships/image" Target="../media/image432.jpeg"/><Relationship Id="rId240" Type="http://schemas.openxmlformats.org/officeDocument/2006/relationships/image" Target="../media/image240.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78.jpeg"/><Relationship Id="rId338" Type="http://schemas.openxmlformats.org/officeDocument/2006/relationships/image" Target="../media/image334.jpe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87.jpeg"/><Relationship Id="rId405" Type="http://schemas.openxmlformats.org/officeDocument/2006/relationships/image" Target="../media/image401.jpeg"/><Relationship Id="rId447" Type="http://schemas.openxmlformats.org/officeDocument/2006/relationships/image" Target="../media/image443.jpeg"/><Relationship Id="rId251" Type="http://schemas.openxmlformats.org/officeDocument/2006/relationships/image" Target="../media/image251.jpeg"/><Relationship Id="rId46" Type="http://schemas.openxmlformats.org/officeDocument/2006/relationships/image" Target="../media/image46.jpeg"/><Relationship Id="rId293" Type="http://schemas.openxmlformats.org/officeDocument/2006/relationships/image" Target="../media/image289.jpeg"/><Relationship Id="rId307" Type="http://schemas.openxmlformats.org/officeDocument/2006/relationships/image" Target="../media/image303.jpeg"/><Relationship Id="rId349" Type="http://schemas.openxmlformats.org/officeDocument/2006/relationships/image" Target="../media/image345.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56.jpeg"/><Relationship Id="rId416" Type="http://schemas.openxmlformats.org/officeDocument/2006/relationships/image" Target="../media/image412.jpeg"/><Relationship Id="rId220" Type="http://schemas.openxmlformats.org/officeDocument/2006/relationships/image" Target="../media/image220.jpeg"/><Relationship Id="rId458" Type="http://schemas.openxmlformats.org/officeDocument/2006/relationships/image" Target="../media/image454.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4.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67.jpeg"/><Relationship Id="rId427" Type="http://schemas.openxmlformats.org/officeDocument/2006/relationships/image" Target="../media/image423.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5.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36.jpeg"/><Relationship Id="rId200" Type="http://schemas.openxmlformats.org/officeDocument/2006/relationships/image" Target="../media/image200.jpeg"/><Relationship Id="rId382" Type="http://schemas.openxmlformats.org/officeDocument/2006/relationships/image" Target="../media/image378.jpeg"/><Relationship Id="rId438" Type="http://schemas.openxmlformats.org/officeDocument/2006/relationships/image" Target="../media/image434.jpeg"/><Relationship Id="rId242" Type="http://schemas.openxmlformats.org/officeDocument/2006/relationships/image" Target="../media/image242.jpeg"/><Relationship Id="rId284" Type="http://schemas.openxmlformats.org/officeDocument/2006/relationships/image" Target="../media/image280.jpe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47.jpeg"/><Relationship Id="rId393" Type="http://schemas.openxmlformats.org/officeDocument/2006/relationships/image" Target="../media/image389.jpeg"/><Relationship Id="rId407" Type="http://schemas.openxmlformats.org/officeDocument/2006/relationships/image" Target="../media/image403.jpeg"/><Relationship Id="rId449" Type="http://schemas.openxmlformats.org/officeDocument/2006/relationships/image" Target="../media/image445.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1.jpeg"/><Relationship Id="rId309" Type="http://schemas.openxmlformats.org/officeDocument/2006/relationships/image" Target="../media/image305.jpeg"/><Relationship Id="rId460" Type="http://schemas.openxmlformats.org/officeDocument/2006/relationships/image" Target="../media/image456.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16.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58.jpeg"/><Relationship Id="rId418" Type="http://schemas.openxmlformats.org/officeDocument/2006/relationships/image" Target="../media/image414.jpeg"/><Relationship Id="rId222" Type="http://schemas.openxmlformats.org/officeDocument/2006/relationships/image" Target="../media/image222.jpeg"/><Relationship Id="rId264" Type="http://schemas.openxmlformats.org/officeDocument/2006/relationships/image" Target="../media/image264.jpeg"/><Relationship Id="rId17" Type="http://schemas.openxmlformats.org/officeDocument/2006/relationships/image" Target="../media/image17.jpeg"/><Relationship Id="rId59" Type="http://schemas.openxmlformats.org/officeDocument/2006/relationships/image" Target="../media/image59.jpeg"/><Relationship Id="rId124" Type="http://schemas.openxmlformats.org/officeDocument/2006/relationships/image" Target="../media/image124.jpeg"/><Relationship Id="rId70" Type="http://schemas.openxmlformats.org/officeDocument/2006/relationships/image" Target="../media/image70.jpeg"/><Relationship Id="rId166" Type="http://schemas.openxmlformats.org/officeDocument/2006/relationships/image" Target="../media/image166.jpeg"/><Relationship Id="rId331" Type="http://schemas.openxmlformats.org/officeDocument/2006/relationships/image" Target="../media/image327.jpeg"/><Relationship Id="rId373" Type="http://schemas.openxmlformats.org/officeDocument/2006/relationships/image" Target="../media/image369.jpeg"/><Relationship Id="rId429" Type="http://schemas.openxmlformats.org/officeDocument/2006/relationships/image" Target="../media/image425.jpeg"/><Relationship Id="rId1" Type="http://schemas.openxmlformats.org/officeDocument/2006/relationships/image" Target="../media/image1.png"/><Relationship Id="rId233" Type="http://schemas.openxmlformats.org/officeDocument/2006/relationships/image" Target="../media/image233.jpeg"/><Relationship Id="rId440" Type="http://schemas.openxmlformats.org/officeDocument/2006/relationships/image" Target="../media/image436.jpeg"/><Relationship Id="rId28" Type="http://schemas.openxmlformats.org/officeDocument/2006/relationships/image" Target="../media/image28.jpeg"/><Relationship Id="rId275" Type="http://schemas.openxmlformats.org/officeDocument/2006/relationships/hyperlink" Target="#&#1051;&#1080;&#1089;&#1090;1!A10"/><Relationship Id="rId300" Type="http://schemas.openxmlformats.org/officeDocument/2006/relationships/image" Target="../media/image296.jpeg"/><Relationship Id="rId81" Type="http://schemas.openxmlformats.org/officeDocument/2006/relationships/image" Target="../media/image81.jpeg"/><Relationship Id="rId135" Type="http://schemas.openxmlformats.org/officeDocument/2006/relationships/image" Target="../media/image135.jpeg"/><Relationship Id="rId177" Type="http://schemas.openxmlformats.org/officeDocument/2006/relationships/image" Target="../media/image177.jpeg"/><Relationship Id="rId342" Type="http://schemas.openxmlformats.org/officeDocument/2006/relationships/image" Target="../media/image338.jpeg"/><Relationship Id="rId384" Type="http://schemas.openxmlformats.org/officeDocument/2006/relationships/image" Target="../media/image380.jpeg"/><Relationship Id="rId202" Type="http://schemas.openxmlformats.org/officeDocument/2006/relationships/image" Target="../media/image202.jpeg"/><Relationship Id="rId244" Type="http://schemas.openxmlformats.org/officeDocument/2006/relationships/image" Target="../media/image244.jpeg"/><Relationship Id="rId39" Type="http://schemas.openxmlformats.org/officeDocument/2006/relationships/image" Target="../media/image39.jpeg"/><Relationship Id="rId286" Type="http://schemas.openxmlformats.org/officeDocument/2006/relationships/image" Target="../media/image282.jpeg"/><Relationship Id="rId451" Type="http://schemas.openxmlformats.org/officeDocument/2006/relationships/image" Target="../media/image447.jpeg"/><Relationship Id="rId50" Type="http://schemas.openxmlformats.org/officeDocument/2006/relationships/image" Target="../media/image50.jpeg"/><Relationship Id="rId104" Type="http://schemas.openxmlformats.org/officeDocument/2006/relationships/image" Target="../media/image104.jpeg"/><Relationship Id="rId146" Type="http://schemas.openxmlformats.org/officeDocument/2006/relationships/image" Target="../media/image146.jpeg"/><Relationship Id="rId188" Type="http://schemas.openxmlformats.org/officeDocument/2006/relationships/image" Target="../media/image188.jpeg"/><Relationship Id="rId311" Type="http://schemas.openxmlformats.org/officeDocument/2006/relationships/image" Target="../media/image307.jpeg"/><Relationship Id="rId353" Type="http://schemas.openxmlformats.org/officeDocument/2006/relationships/image" Target="../media/image349.jpeg"/><Relationship Id="rId395" Type="http://schemas.openxmlformats.org/officeDocument/2006/relationships/image" Target="../media/image391.jpeg"/><Relationship Id="rId409" Type="http://schemas.openxmlformats.org/officeDocument/2006/relationships/image" Target="../media/image405.jpeg"/><Relationship Id="rId92" Type="http://schemas.openxmlformats.org/officeDocument/2006/relationships/image" Target="../media/image92.jpeg"/><Relationship Id="rId213" Type="http://schemas.openxmlformats.org/officeDocument/2006/relationships/image" Target="../media/image213.jpeg"/><Relationship Id="rId420" Type="http://schemas.openxmlformats.org/officeDocument/2006/relationships/image" Target="../media/image416.jpeg"/><Relationship Id="rId255" Type="http://schemas.openxmlformats.org/officeDocument/2006/relationships/image" Target="../media/image255.jpeg"/><Relationship Id="rId297" Type="http://schemas.openxmlformats.org/officeDocument/2006/relationships/image" Target="../media/image293.jpeg"/></Relationships>
</file>

<file path=xl/drawings/drawing1.xml><?xml version="1.0" encoding="utf-8"?>
<xdr:wsDr xmlns:xdr="http://schemas.openxmlformats.org/drawingml/2006/spreadsheetDrawing" xmlns:a="http://schemas.openxmlformats.org/drawingml/2006/main">
  <xdr:twoCellAnchor>
    <xdr:from>
      <xdr:col>2</xdr:col>
      <xdr:colOff>271255</xdr:colOff>
      <xdr:row>0</xdr:row>
      <xdr:rowOff>0</xdr:rowOff>
    </xdr:from>
    <xdr:to>
      <xdr:col>9</xdr:col>
      <xdr:colOff>311426</xdr:colOff>
      <xdr:row>7</xdr:row>
      <xdr:rowOff>299358</xdr:rowOff>
    </xdr:to>
    <xdr:pic>
      <xdr:nvPicPr>
        <xdr:cNvPr id="1030" name="Рисунок 1">
          <a:extLst>
            <a:ext uri="{FF2B5EF4-FFF2-40B4-BE49-F238E27FC236}">
              <a16:creationId xmlns:a16="http://schemas.microsoft.com/office/drawing/2014/main" id="{00000000-0008-0000-0000-000006040000}"/>
            </a:ext>
          </a:extLst>
        </xdr:cNvPr>
        <xdr:cNvPicPr>
          <a:picLocks/>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588190" y="0"/>
          <a:ext cx="4082084" cy="1044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355599</xdr:colOff>
      <xdr:row>1476</xdr:row>
      <xdr:rowOff>127000</xdr:rowOff>
    </xdr:from>
    <xdr:to>
      <xdr:col>2</xdr:col>
      <xdr:colOff>304511</xdr:colOff>
      <xdr:row>1478</xdr:row>
      <xdr:rowOff>73970</xdr:rowOff>
    </xdr:to>
    <xdr:pic>
      <xdr:nvPicPr>
        <xdr:cNvPr id="1389" name="Рисунок 7">
          <a:extLst>
            <a:ext uri="{FF2B5EF4-FFF2-40B4-BE49-F238E27FC236}">
              <a16:creationId xmlns:a16="http://schemas.microsoft.com/office/drawing/2014/main" id="{00000000-0008-0000-0000-00006D050000}"/>
            </a:ext>
          </a:extLst>
        </xdr:cNvPr>
        <xdr:cNvPicPr preferRelativeResize="0">
          <a:picLocks/>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bwMode="auto">
        <a:xfrm>
          <a:off x="355599" y="1371039543"/>
          <a:ext cx="1265847" cy="1893384"/>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1480</xdr:row>
      <xdr:rowOff>127000</xdr:rowOff>
    </xdr:from>
    <xdr:to>
      <xdr:col>2</xdr:col>
      <xdr:colOff>304511</xdr:colOff>
      <xdr:row>1481</xdr:row>
      <xdr:rowOff>1810881</xdr:rowOff>
    </xdr:to>
    <xdr:pic>
      <xdr:nvPicPr>
        <xdr:cNvPr id="1400" name="Рисунок 7">
          <a:extLst>
            <a:ext uri="{FF2B5EF4-FFF2-40B4-BE49-F238E27FC236}">
              <a16:creationId xmlns:a16="http://schemas.microsoft.com/office/drawing/2014/main" id="{00000000-0008-0000-0000-000078050000}"/>
            </a:ext>
          </a:extLst>
        </xdr:cNvPr>
        <xdr:cNvPicPr preferRelativeResize="0">
          <a:picLocks/>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355599" y="1373416652"/>
          <a:ext cx="1265847" cy="189922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1484</xdr:row>
      <xdr:rowOff>127000</xdr:rowOff>
    </xdr:from>
    <xdr:to>
      <xdr:col>2</xdr:col>
      <xdr:colOff>304511</xdr:colOff>
      <xdr:row>1485</xdr:row>
      <xdr:rowOff>1810883</xdr:rowOff>
    </xdr:to>
    <xdr:pic>
      <xdr:nvPicPr>
        <xdr:cNvPr id="1406" name="Рисунок 7">
          <a:extLst>
            <a:ext uri="{FF2B5EF4-FFF2-40B4-BE49-F238E27FC236}">
              <a16:creationId xmlns:a16="http://schemas.microsoft.com/office/drawing/2014/main" id="{00000000-0008-0000-0000-00007E050000}"/>
            </a:ext>
          </a:extLst>
        </xdr:cNvPr>
        <xdr:cNvPicPr preferRelativeResize="0">
          <a:picLocks/>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bwMode="auto">
        <a:xfrm>
          <a:off x="355599" y="1375992543"/>
          <a:ext cx="1265847"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1488</xdr:row>
      <xdr:rowOff>127000</xdr:rowOff>
    </xdr:from>
    <xdr:to>
      <xdr:col>2</xdr:col>
      <xdr:colOff>304511</xdr:colOff>
      <xdr:row>1490</xdr:row>
      <xdr:rowOff>96383</xdr:rowOff>
    </xdr:to>
    <xdr:pic>
      <xdr:nvPicPr>
        <xdr:cNvPr id="1407" name="Рисунок 7">
          <a:extLst>
            <a:ext uri="{FF2B5EF4-FFF2-40B4-BE49-F238E27FC236}">
              <a16:creationId xmlns:a16="http://schemas.microsoft.com/office/drawing/2014/main" id="{00000000-0008-0000-0000-00007F050000}"/>
            </a:ext>
          </a:extLst>
        </xdr:cNvPr>
        <xdr:cNvPicPr preferRelativeResize="0">
          <a:picLocks/>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bwMode="auto">
        <a:xfrm>
          <a:off x="355599" y="1378543587"/>
          <a:ext cx="1265847"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980</xdr:row>
      <xdr:rowOff>127000</xdr:rowOff>
    </xdr:from>
    <xdr:to>
      <xdr:col>2</xdr:col>
      <xdr:colOff>304512</xdr:colOff>
      <xdr:row>983</xdr:row>
      <xdr:rowOff>96382</xdr:rowOff>
    </xdr:to>
    <xdr:pic>
      <xdr:nvPicPr>
        <xdr:cNvPr id="1598" name="Рисунок 1">
          <a:extLst>
            <a:ext uri="{FF2B5EF4-FFF2-40B4-BE49-F238E27FC236}">
              <a16:creationId xmlns:a16="http://schemas.microsoft.com/office/drawing/2014/main" id="{00000000-0008-0000-0000-00003E060000}"/>
            </a:ext>
          </a:extLst>
        </xdr:cNvPr>
        <xdr:cNvPicPr preferRelativeResize="0">
          <a:picLocks/>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bwMode="auto">
        <a:xfrm>
          <a:off x="355600" y="935332913"/>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980</xdr:row>
      <xdr:rowOff>127000</xdr:rowOff>
    </xdr:from>
    <xdr:to>
      <xdr:col>19</xdr:col>
      <xdr:colOff>300030</xdr:colOff>
      <xdr:row>983</xdr:row>
      <xdr:rowOff>96382</xdr:rowOff>
    </xdr:to>
    <xdr:pic>
      <xdr:nvPicPr>
        <xdr:cNvPr id="1599" name="Рисунок 1">
          <a:extLst>
            <a:ext uri="{FF2B5EF4-FFF2-40B4-BE49-F238E27FC236}">
              <a16:creationId xmlns:a16="http://schemas.microsoft.com/office/drawing/2014/main" id="{00000000-0008-0000-0000-00003F060000}"/>
            </a:ext>
          </a:extLst>
        </xdr:cNvPr>
        <xdr:cNvPicPr preferRelativeResize="0">
          <a:picLocks/>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bwMode="auto">
        <a:xfrm>
          <a:off x="7390848" y="935332913"/>
          <a:ext cx="1266334"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966</xdr:row>
      <xdr:rowOff>127000</xdr:rowOff>
    </xdr:from>
    <xdr:to>
      <xdr:col>2</xdr:col>
      <xdr:colOff>304512</xdr:colOff>
      <xdr:row>969</xdr:row>
      <xdr:rowOff>96383</xdr:rowOff>
    </xdr:to>
    <xdr:pic>
      <xdr:nvPicPr>
        <xdr:cNvPr id="1641" name="Рисунок 1">
          <a:extLst>
            <a:ext uri="{FF2B5EF4-FFF2-40B4-BE49-F238E27FC236}">
              <a16:creationId xmlns:a16="http://schemas.microsoft.com/office/drawing/2014/main" id="{00000000-0008-0000-0000-000069060000}"/>
            </a:ext>
          </a:extLst>
        </xdr:cNvPr>
        <xdr:cNvPicPr preferRelativeResize="0">
          <a:picLocks/>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bwMode="auto">
        <a:xfrm>
          <a:off x="355600" y="928176739"/>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966</xdr:row>
      <xdr:rowOff>127000</xdr:rowOff>
    </xdr:from>
    <xdr:to>
      <xdr:col>19</xdr:col>
      <xdr:colOff>300030</xdr:colOff>
      <xdr:row>969</xdr:row>
      <xdr:rowOff>96383</xdr:rowOff>
    </xdr:to>
    <xdr:pic>
      <xdr:nvPicPr>
        <xdr:cNvPr id="1642" name="Рисунок 1">
          <a:extLst>
            <a:ext uri="{FF2B5EF4-FFF2-40B4-BE49-F238E27FC236}">
              <a16:creationId xmlns:a16="http://schemas.microsoft.com/office/drawing/2014/main" id="{00000000-0008-0000-0000-00006A060000}"/>
            </a:ext>
          </a:extLst>
        </xdr:cNvPr>
        <xdr:cNvPicPr preferRelativeResize="0">
          <a:picLocks/>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bwMode="auto">
        <a:xfrm>
          <a:off x="7390848" y="928176739"/>
          <a:ext cx="1266334"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975</xdr:row>
      <xdr:rowOff>127000</xdr:rowOff>
    </xdr:from>
    <xdr:to>
      <xdr:col>2</xdr:col>
      <xdr:colOff>304512</xdr:colOff>
      <xdr:row>978</xdr:row>
      <xdr:rowOff>17942</xdr:rowOff>
    </xdr:to>
    <xdr:pic>
      <xdr:nvPicPr>
        <xdr:cNvPr id="1839" name="Рисунок 1">
          <a:extLst>
            <a:ext uri="{FF2B5EF4-FFF2-40B4-BE49-F238E27FC236}">
              <a16:creationId xmlns:a16="http://schemas.microsoft.com/office/drawing/2014/main" id="{00000000-0008-0000-0000-00002F070000}"/>
            </a:ext>
          </a:extLst>
        </xdr:cNvPr>
        <xdr:cNvPicPr preferRelativeResize="0">
          <a:picLocks/>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bwMode="auto">
        <a:xfrm>
          <a:off x="355600" y="932897826"/>
          <a:ext cx="1265847" cy="189533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975</xdr:row>
      <xdr:rowOff>127000</xdr:rowOff>
    </xdr:from>
    <xdr:to>
      <xdr:col>19</xdr:col>
      <xdr:colOff>300030</xdr:colOff>
      <xdr:row>978</xdr:row>
      <xdr:rowOff>17942</xdr:rowOff>
    </xdr:to>
    <xdr:pic>
      <xdr:nvPicPr>
        <xdr:cNvPr id="1840" name="Рисунок 1">
          <a:extLst>
            <a:ext uri="{FF2B5EF4-FFF2-40B4-BE49-F238E27FC236}">
              <a16:creationId xmlns:a16="http://schemas.microsoft.com/office/drawing/2014/main" id="{00000000-0008-0000-0000-000030070000}"/>
            </a:ext>
          </a:extLst>
        </xdr:cNvPr>
        <xdr:cNvPicPr preferRelativeResize="0">
          <a:picLocks/>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bwMode="auto">
        <a:xfrm>
          <a:off x="7390848" y="932897826"/>
          <a:ext cx="1266334" cy="189533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879</xdr:row>
      <xdr:rowOff>127000</xdr:rowOff>
    </xdr:from>
    <xdr:to>
      <xdr:col>2</xdr:col>
      <xdr:colOff>301150</xdr:colOff>
      <xdr:row>881</xdr:row>
      <xdr:rowOff>101425</xdr:rowOff>
    </xdr:to>
    <xdr:pic>
      <xdr:nvPicPr>
        <xdr:cNvPr id="1607" name="Picture 103119">
          <a:extLst>
            <a:ext uri="{FF2B5EF4-FFF2-40B4-BE49-F238E27FC236}">
              <a16:creationId xmlns:a16="http://schemas.microsoft.com/office/drawing/2014/main" id="{00000000-0008-0000-0000-000047060000}"/>
            </a:ext>
          </a:extLst>
        </xdr:cNvPr>
        <xdr:cNvPicPr preferRelativeResize="0">
          <a:picLocks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bwMode="auto">
        <a:xfrm>
          <a:off x="355600" y="85885130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883</xdr:row>
      <xdr:rowOff>127000</xdr:rowOff>
    </xdr:from>
    <xdr:to>
      <xdr:col>2</xdr:col>
      <xdr:colOff>301150</xdr:colOff>
      <xdr:row>885</xdr:row>
      <xdr:rowOff>101425</xdr:rowOff>
    </xdr:to>
    <xdr:pic>
      <xdr:nvPicPr>
        <xdr:cNvPr id="1613" name="Picture 103119">
          <a:extLst>
            <a:ext uri="{FF2B5EF4-FFF2-40B4-BE49-F238E27FC236}">
              <a16:creationId xmlns:a16="http://schemas.microsoft.com/office/drawing/2014/main" id="{00000000-0008-0000-0000-00004D060000}"/>
            </a:ext>
          </a:extLst>
        </xdr:cNvPr>
        <xdr:cNvPicPr preferRelativeResize="0">
          <a:picLocks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bwMode="auto">
        <a:xfrm>
          <a:off x="355600" y="86121184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1471</xdr:row>
      <xdr:rowOff>127000</xdr:rowOff>
    </xdr:from>
    <xdr:to>
      <xdr:col>2</xdr:col>
      <xdr:colOff>304511</xdr:colOff>
      <xdr:row>1473</xdr:row>
      <xdr:rowOff>96383</xdr:rowOff>
    </xdr:to>
    <xdr:pic>
      <xdr:nvPicPr>
        <xdr:cNvPr id="1297" name="Рисунок 7">
          <a:extLst>
            <a:ext uri="{FF2B5EF4-FFF2-40B4-BE49-F238E27FC236}">
              <a16:creationId xmlns:a16="http://schemas.microsoft.com/office/drawing/2014/main" id="{00000000-0008-0000-0000-000011050000}"/>
            </a:ext>
          </a:extLst>
        </xdr:cNvPr>
        <xdr:cNvPicPr preferRelativeResize="0">
          <a:picLocks/>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bwMode="auto">
        <a:xfrm>
          <a:off x="355599" y="1365738674"/>
          <a:ext cx="1265847"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1463</xdr:row>
      <xdr:rowOff>127000</xdr:rowOff>
    </xdr:from>
    <xdr:to>
      <xdr:col>2</xdr:col>
      <xdr:colOff>304511</xdr:colOff>
      <xdr:row>1465</xdr:row>
      <xdr:rowOff>96384</xdr:rowOff>
    </xdr:to>
    <xdr:pic>
      <xdr:nvPicPr>
        <xdr:cNvPr id="1316" name="Рисунок 7">
          <a:extLst>
            <a:ext uri="{FF2B5EF4-FFF2-40B4-BE49-F238E27FC236}">
              <a16:creationId xmlns:a16="http://schemas.microsoft.com/office/drawing/2014/main" id="{00000000-0008-0000-0000-000024050000}"/>
            </a:ext>
          </a:extLst>
        </xdr:cNvPr>
        <xdr:cNvPicPr preferRelativeResize="0">
          <a:picLocks/>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bwMode="auto">
        <a:xfrm>
          <a:off x="355599" y="1358657043"/>
          <a:ext cx="1265847" cy="189923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1457</xdr:row>
      <xdr:rowOff>127000</xdr:rowOff>
    </xdr:from>
    <xdr:to>
      <xdr:col>2</xdr:col>
      <xdr:colOff>304512</xdr:colOff>
      <xdr:row>1460</xdr:row>
      <xdr:rowOff>62763</xdr:rowOff>
    </xdr:to>
    <xdr:pic>
      <xdr:nvPicPr>
        <xdr:cNvPr id="1187" name="Рисунок 7">
          <a:extLst>
            <a:ext uri="{FF2B5EF4-FFF2-40B4-BE49-F238E27FC236}">
              <a16:creationId xmlns:a16="http://schemas.microsoft.com/office/drawing/2014/main" id="{00000000-0008-0000-0000-0000A3040000}"/>
            </a:ext>
          </a:extLst>
        </xdr:cNvPr>
        <xdr:cNvPicPr preferRelativeResize="0">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bwMode="auto">
        <a:xfrm>
          <a:off x="355600" y="1355981761"/>
          <a:ext cx="1265847" cy="189045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1457</xdr:row>
      <xdr:rowOff>127000</xdr:rowOff>
    </xdr:from>
    <xdr:to>
      <xdr:col>19</xdr:col>
      <xdr:colOff>300030</xdr:colOff>
      <xdr:row>1460</xdr:row>
      <xdr:rowOff>62763</xdr:rowOff>
    </xdr:to>
    <xdr:pic>
      <xdr:nvPicPr>
        <xdr:cNvPr id="1277" name="Рисунок 7">
          <a:extLst>
            <a:ext uri="{FF2B5EF4-FFF2-40B4-BE49-F238E27FC236}">
              <a16:creationId xmlns:a16="http://schemas.microsoft.com/office/drawing/2014/main" id="{00000000-0008-0000-0000-0000FD040000}"/>
            </a:ext>
          </a:extLst>
        </xdr:cNvPr>
        <xdr:cNvPicPr preferRelativeResize="0">
          <a:picLocks/>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bwMode="auto">
        <a:xfrm>
          <a:off x="7390848" y="1355981761"/>
          <a:ext cx="1266334" cy="189045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1447</xdr:row>
      <xdr:rowOff>127000</xdr:rowOff>
    </xdr:from>
    <xdr:to>
      <xdr:col>2</xdr:col>
      <xdr:colOff>304512</xdr:colOff>
      <xdr:row>1450</xdr:row>
      <xdr:rowOff>96383</xdr:rowOff>
    </xdr:to>
    <xdr:pic>
      <xdr:nvPicPr>
        <xdr:cNvPr id="1321" name="Рисунок 7">
          <a:extLst>
            <a:ext uri="{FF2B5EF4-FFF2-40B4-BE49-F238E27FC236}">
              <a16:creationId xmlns:a16="http://schemas.microsoft.com/office/drawing/2014/main" id="{00000000-0008-0000-0000-000029050000}"/>
            </a:ext>
          </a:extLst>
        </xdr:cNvPr>
        <xdr:cNvPicPr preferRelativeResize="0">
          <a:picLocks/>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bwMode="auto">
        <a:xfrm>
          <a:off x="355600" y="1348891848"/>
          <a:ext cx="1265847"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1447</xdr:row>
      <xdr:rowOff>127000</xdr:rowOff>
    </xdr:from>
    <xdr:to>
      <xdr:col>19</xdr:col>
      <xdr:colOff>300030</xdr:colOff>
      <xdr:row>1450</xdr:row>
      <xdr:rowOff>96383</xdr:rowOff>
    </xdr:to>
    <xdr:pic>
      <xdr:nvPicPr>
        <xdr:cNvPr id="1322" name="Рисунок 7">
          <a:extLst>
            <a:ext uri="{FF2B5EF4-FFF2-40B4-BE49-F238E27FC236}">
              <a16:creationId xmlns:a16="http://schemas.microsoft.com/office/drawing/2014/main" id="{00000000-0008-0000-0000-00002A050000}"/>
            </a:ext>
          </a:extLst>
        </xdr:cNvPr>
        <xdr:cNvPicPr preferRelativeResize="0">
          <a:picLocks/>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bwMode="auto">
        <a:xfrm>
          <a:off x="7390848" y="1348891848"/>
          <a:ext cx="1266334"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1452</xdr:row>
      <xdr:rowOff>127000</xdr:rowOff>
    </xdr:from>
    <xdr:to>
      <xdr:col>2</xdr:col>
      <xdr:colOff>304512</xdr:colOff>
      <xdr:row>1455</xdr:row>
      <xdr:rowOff>85178</xdr:rowOff>
    </xdr:to>
    <xdr:pic>
      <xdr:nvPicPr>
        <xdr:cNvPr id="1329" name="Рисунок 7">
          <a:extLst>
            <a:ext uri="{FF2B5EF4-FFF2-40B4-BE49-F238E27FC236}">
              <a16:creationId xmlns:a16="http://schemas.microsoft.com/office/drawing/2014/main" id="{00000000-0008-0000-0000-000031050000}"/>
            </a:ext>
          </a:extLst>
        </xdr:cNvPr>
        <xdr:cNvPicPr preferRelativeResize="0">
          <a:picLocks/>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bwMode="auto">
        <a:xfrm>
          <a:off x="355600" y="1353612935"/>
          <a:ext cx="1265847" cy="1896308"/>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1452</xdr:row>
      <xdr:rowOff>127000</xdr:rowOff>
    </xdr:from>
    <xdr:to>
      <xdr:col>19</xdr:col>
      <xdr:colOff>300030</xdr:colOff>
      <xdr:row>1455</xdr:row>
      <xdr:rowOff>85178</xdr:rowOff>
    </xdr:to>
    <xdr:pic>
      <xdr:nvPicPr>
        <xdr:cNvPr id="1330" name="Рисунок 7">
          <a:extLst>
            <a:ext uri="{FF2B5EF4-FFF2-40B4-BE49-F238E27FC236}">
              <a16:creationId xmlns:a16="http://schemas.microsoft.com/office/drawing/2014/main" id="{00000000-0008-0000-0000-000032050000}"/>
            </a:ext>
          </a:extLst>
        </xdr:cNvPr>
        <xdr:cNvPicPr preferRelativeResize="0">
          <a:picLocks/>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bwMode="auto">
        <a:xfrm>
          <a:off x="7390848" y="1353612935"/>
          <a:ext cx="1266334" cy="1896308"/>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1436</xdr:row>
      <xdr:rowOff>127000</xdr:rowOff>
    </xdr:from>
    <xdr:to>
      <xdr:col>2</xdr:col>
      <xdr:colOff>304511</xdr:colOff>
      <xdr:row>1439</xdr:row>
      <xdr:rowOff>96382</xdr:rowOff>
    </xdr:to>
    <xdr:pic>
      <xdr:nvPicPr>
        <xdr:cNvPr id="1443" name="Рисунок 7">
          <a:extLst>
            <a:ext uri="{FF2B5EF4-FFF2-40B4-BE49-F238E27FC236}">
              <a16:creationId xmlns:a16="http://schemas.microsoft.com/office/drawing/2014/main" id="{00000000-0008-0000-0000-0000A3050000}"/>
            </a:ext>
          </a:extLst>
        </xdr:cNvPr>
        <xdr:cNvPicPr preferRelativeResize="0">
          <a:picLocks/>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bwMode="auto">
        <a:xfrm>
          <a:off x="355599" y="1326951217"/>
          <a:ext cx="1265847"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126999</xdr:colOff>
      <xdr:row>1436</xdr:row>
      <xdr:rowOff>127180</xdr:rowOff>
    </xdr:from>
    <xdr:to>
      <xdr:col>19</xdr:col>
      <xdr:colOff>300029</xdr:colOff>
      <xdr:row>1439</xdr:row>
      <xdr:rowOff>96562</xdr:rowOff>
    </xdr:to>
    <xdr:pic>
      <xdr:nvPicPr>
        <xdr:cNvPr id="1874" name="Рисунок 7">
          <a:extLst>
            <a:ext uri="{FF2B5EF4-FFF2-40B4-BE49-F238E27FC236}">
              <a16:creationId xmlns:a16="http://schemas.microsoft.com/office/drawing/2014/main" id="{00000000-0008-0000-0000-000052070000}"/>
            </a:ext>
          </a:extLst>
        </xdr:cNvPr>
        <xdr:cNvPicPr preferRelativeResize="0">
          <a:picLocks/>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bwMode="auto">
        <a:xfrm>
          <a:off x="7390847" y="1326951397"/>
          <a:ext cx="1266334"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1192</xdr:row>
      <xdr:rowOff>127000</xdr:rowOff>
    </xdr:from>
    <xdr:to>
      <xdr:col>2</xdr:col>
      <xdr:colOff>304512</xdr:colOff>
      <xdr:row>1198</xdr:row>
      <xdr:rowOff>690295</xdr:rowOff>
    </xdr:to>
    <xdr:pic>
      <xdr:nvPicPr>
        <xdr:cNvPr id="1593" name="Рисунок 7">
          <a:extLst>
            <a:ext uri="{FF2B5EF4-FFF2-40B4-BE49-F238E27FC236}">
              <a16:creationId xmlns:a16="http://schemas.microsoft.com/office/drawing/2014/main" id="{00000000-0008-0000-0000-000039060000}"/>
            </a:ext>
          </a:extLst>
        </xdr:cNvPr>
        <xdr:cNvPicPr preferRelativeResize="0">
          <a:picLocks/>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bwMode="auto">
        <a:xfrm>
          <a:off x="355600" y="1114378065"/>
          <a:ext cx="1265847" cy="185538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1207</xdr:row>
      <xdr:rowOff>127000</xdr:rowOff>
    </xdr:from>
    <xdr:to>
      <xdr:col>2</xdr:col>
      <xdr:colOff>304512</xdr:colOff>
      <xdr:row>1213</xdr:row>
      <xdr:rowOff>690293</xdr:rowOff>
    </xdr:to>
    <xdr:pic>
      <xdr:nvPicPr>
        <xdr:cNvPr id="1596" name="Рисунок 7">
          <a:extLst>
            <a:ext uri="{FF2B5EF4-FFF2-40B4-BE49-F238E27FC236}">
              <a16:creationId xmlns:a16="http://schemas.microsoft.com/office/drawing/2014/main" id="{00000000-0008-0000-0000-00003C060000}"/>
            </a:ext>
          </a:extLst>
        </xdr:cNvPr>
        <xdr:cNvPicPr preferRelativeResize="0">
          <a:picLocks/>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bwMode="auto">
        <a:xfrm>
          <a:off x="355600" y="1119579543"/>
          <a:ext cx="1265847" cy="185538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1225</xdr:row>
      <xdr:rowOff>126999</xdr:rowOff>
    </xdr:from>
    <xdr:to>
      <xdr:col>2</xdr:col>
      <xdr:colOff>304512</xdr:colOff>
      <xdr:row>1231</xdr:row>
      <xdr:rowOff>690293</xdr:rowOff>
    </xdr:to>
    <xdr:pic>
      <xdr:nvPicPr>
        <xdr:cNvPr id="1600" name="Рисунок 7">
          <a:extLst>
            <a:ext uri="{FF2B5EF4-FFF2-40B4-BE49-F238E27FC236}">
              <a16:creationId xmlns:a16="http://schemas.microsoft.com/office/drawing/2014/main" id="{00000000-0008-0000-0000-000040060000}"/>
            </a:ext>
          </a:extLst>
        </xdr:cNvPr>
        <xdr:cNvPicPr preferRelativeResize="0">
          <a:picLocks/>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bwMode="auto">
        <a:xfrm>
          <a:off x="355600" y="1122495021"/>
          <a:ext cx="1265847" cy="185538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1192</xdr:row>
      <xdr:rowOff>127000</xdr:rowOff>
    </xdr:from>
    <xdr:to>
      <xdr:col>19</xdr:col>
      <xdr:colOff>300030</xdr:colOff>
      <xdr:row>1198</xdr:row>
      <xdr:rowOff>690295</xdr:rowOff>
    </xdr:to>
    <xdr:pic>
      <xdr:nvPicPr>
        <xdr:cNvPr id="1608" name="Рисунок 7">
          <a:extLst>
            <a:ext uri="{FF2B5EF4-FFF2-40B4-BE49-F238E27FC236}">
              <a16:creationId xmlns:a16="http://schemas.microsoft.com/office/drawing/2014/main" id="{00000000-0008-0000-0000-000048060000}"/>
            </a:ext>
          </a:extLst>
        </xdr:cNvPr>
        <xdr:cNvPicPr preferRelativeResize="0">
          <a:picLocks/>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bwMode="auto">
        <a:xfrm>
          <a:off x="7390848" y="1114378065"/>
          <a:ext cx="1266334" cy="185538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408663</xdr:colOff>
      <xdr:row>1192</xdr:row>
      <xdr:rowOff>127000</xdr:rowOff>
    </xdr:from>
    <xdr:to>
      <xdr:col>19</xdr:col>
      <xdr:colOff>1242391</xdr:colOff>
      <xdr:row>1198</xdr:row>
      <xdr:rowOff>690295</xdr:rowOff>
    </xdr:to>
    <xdr:pic>
      <xdr:nvPicPr>
        <xdr:cNvPr id="1609" name="Рисунок 7">
          <a:extLst>
            <a:ext uri="{FF2B5EF4-FFF2-40B4-BE49-F238E27FC236}">
              <a16:creationId xmlns:a16="http://schemas.microsoft.com/office/drawing/2014/main" id="{00000000-0008-0000-0000-000049060000}"/>
            </a:ext>
          </a:extLst>
        </xdr:cNvPr>
        <xdr:cNvPicPr preferRelativeResize="0">
          <a:picLocks/>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bwMode="auto">
        <a:xfrm>
          <a:off x="8765815" y="1114378065"/>
          <a:ext cx="833728" cy="185538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86174</xdr:colOff>
      <xdr:row>1192</xdr:row>
      <xdr:rowOff>127000</xdr:rowOff>
    </xdr:from>
    <xdr:to>
      <xdr:col>23</xdr:col>
      <xdr:colOff>0</xdr:colOff>
      <xdr:row>1198</xdr:row>
      <xdr:rowOff>690295</xdr:rowOff>
    </xdr:to>
    <xdr:pic>
      <xdr:nvPicPr>
        <xdr:cNvPr id="1610" name="Рисунок 7">
          <a:extLst>
            <a:ext uri="{FF2B5EF4-FFF2-40B4-BE49-F238E27FC236}">
              <a16:creationId xmlns:a16="http://schemas.microsoft.com/office/drawing/2014/main" id="{00000000-0008-0000-0000-00004A060000}"/>
            </a:ext>
          </a:extLst>
        </xdr:cNvPr>
        <xdr:cNvPicPr preferRelativeResize="0">
          <a:picLocks/>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bwMode="auto">
        <a:xfrm>
          <a:off x="9685717" y="1114378065"/>
          <a:ext cx="1139653" cy="185538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1207</xdr:row>
      <xdr:rowOff>126999</xdr:rowOff>
    </xdr:from>
    <xdr:to>
      <xdr:col>19</xdr:col>
      <xdr:colOff>295954</xdr:colOff>
      <xdr:row>1213</xdr:row>
      <xdr:rowOff>684181</xdr:rowOff>
    </xdr:to>
    <xdr:pic>
      <xdr:nvPicPr>
        <xdr:cNvPr id="1619" name="Рисунок 7">
          <a:extLst>
            <a:ext uri="{FF2B5EF4-FFF2-40B4-BE49-F238E27FC236}">
              <a16:creationId xmlns:a16="http://schemas.microsoft.com/office/drawing/2014/main" id="{00000000-0008-0000-0000-000053060000}"/>
            </a:ext>
          </a:extLst>
        </xdr:cNvPr>
        <xdr:cNvPicPr preferRelativeResize="0">
          <a:picLocks/>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bwMode="auto">
        <a:xfrm>
          <a:off x="7383318" y="1133844454"/>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470143</xdr:colOff>
      <xdr:row>1207</xdr:row>
      <xdr:rowOff>127000</xdr:rowOff>
    </xdr:from>
    <xdr:to>
      <xdr:col>21</xdr:col>
      <xdr:colOff>483234</xdr:colOff>
      <xdr:row>1213</xdr:row>
      <xdr:rowOff>684182</xdr:rowOff>
    </xdr:to>
    <xdr:pic>
      <xdr:nvPicPr>
        <xdr:cNvPr id="1620" name="Рисунок 7">
          <a:extLst>
            <a:ext uri="{FF2B5EF4-FFF2-40B4-BE49-F238E27FC236}">
              <a16:creationId xmlns:a16="http://schemas.microsoft.com/office/drawing/2014/main" id="{00000000-0008-0000-0000-000054060000}"/>
            </a:ext>
          </a:extLst>
        </xdr:cNvPr>
        <xdr:cNvPicPr preferRelativeResize="0">
          <a:picLocks/>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bwMode="auto">
        <a:xfrm>
          <a:off x="8817507" y="1133844455"/>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34219</xdr:colOff>
      <xdr:row>1207</xdr:row>
      <xdr:rowOff>127000</xdr:rowOff>
    </xdr:from>
    <xdr:to>
      <xdr:col>23</xdr:col>
      <xdr:colOff>0</xdr:colOff>
      <xdr:row>1213</xdr:row>
      <xdr:rowOff>684182</xdr:rowOff>
    </xdr:to>
    <xdr:pic>
      <xdr:nvPicPr>
        <xdr:cNvPr id="1621" name="Рисунок 7">
          <a:extLst>
            <a:ext uri="{FF2B5EF4-FFF2-40B4-BE49-F238E27FC236}">
              <a16:creationId xmlns:a16="http://schemas.microsoft.com/office/drawing/2014/main" id="{00000000-0008-0000-0000-000055060000}"/>
            </a:ext>
          </a:extLst>
        </xdr:cNvPr>
        <xdr:cNvPicPr preferRelativeResize="0">
          <a:picLocks/>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bwMode="auto">
        <a:xfrm>
          <a:off x="10234628" y="1133844455"/>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1225</xdr:row>
      <xdr:rowOff>126999</xdr:rowOff>
    </xdr:from>
    <xdr:to>
      <xdr:col>19</xdr:col>
      <xdr:colOff>295954</xdr:colOff>
      <xdr:row>1231</xdr:row>
      <xdr:rowOff>684181</xdr:rowOff>
    </xdr:to>
    <xdr:pic>
      <xdr:nvPicPr>
        <xdr:cNvPr id="1624" name="Рисунок 7">
          <a:extLst>
            <a:ext uri="{FF2B5EF4-FFF2-40B4-BE49-F238E27FC236}">
              <a16:creationId xmlns:a16="http://schemas.microsoft.com/office/drawing/2014/main" id="{00000000-0008-0000-0000-000058060000}"/>
            </a:ext>
          </a:extLst>
        </xdr:cNvPr>
        <xdr:cNvPicPr preferRelativeResize="0">
          <a:picLocks/>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bwMode="auto">
        <a:xfrm>
          <a:off x="7383318" y="1136840499"/>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479667</xdr:colOff>
      <xdr:row>1225</xdr:row>
      <xdr:rowOff>126999</xdr:rowOff>
    </xdr:from>
    <xdr:to>
      <xdr:col>21</xdr:col>
      <xdr:colOff>492758</xdr:colOff>
      <xdr:row>1231</xdr:row>
      <xdr:rowOff>684181</xdr:rowOff>
    </xdr:to>
    <xdr:pic>
      <xdr:nvPicPr>
        <xdr:cNvPr id="1625" name="Рисунок 7">
          <a:extLst>
            <a:ext uri="{FF2B5EF4-FFF2-40B4-BE49-F238E27FC236}">
              <a16:creationId xmlns:a16="http://schemas.microsoft.com/office/drawing/2014/main" id="{00000000-0008-0000-0000-000059060000}"/>
            </a:ext>
          </a:extLst>
        </xdr:cNvPr>
        <xdr:cNvPicPr preferRelativeResize="0">
          <a:picLocks/>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bwMode="auto">
        <a:xfrm>
          <a:off x="8827031" y="1136840499"/>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34219</xdr:colOff>
      <xdr:row>1225</xdr:row>
      <xdr:rowOff>126999</xdr:rowOff>
    </xdr:from>
    <xdr:to>
      <xdr:col>23</xdr:col>
      <xdr:colOff>0</xdr:colOff>
      <xdr:row>1231</xdr:row>
      <xdr:rowOff>684181</xdr:rowOff>
    </xdr:to>
    <xdr:pic>
      <xdr:nvPicPr>
        <xdr:cNvPr id="1626" name="Рисунок 7">
          <a:extLst>
            <a:ext uri="{FF2B5EF4-FFF2-40B4-BE49-F238E27FC236}">
              <a16:creationId xmlns:a16="http://schemas.microsoft.com/office/drawing/2014/main" id="{00000000-0008-0000-0000-00005A060000}"/>
            </a:ext>
          </a:extLst>
        </xdr:cNvPr>
        <xdr:cNvPicPr preferRelativeResize="0">
          <a:picLocks/>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bwMode="auto">
        <a:xfrm>
          <a:off x="10234628" y="1136840499"/>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862</xdr:row>
      <xdr:rowOff>127179</xdr:rowOff>
    </xdr:from>
    <xdr:to>
      <xdr:col>2</xdr:col>
      <xdr:colOff>304512</xdr:colOff>
      <xdr:row>864</xdr:row>
      <xdr:rowOff>74149</xdr:rowOff>
    </xdr:to>
    <xdr:pic>
      <xdr:nvPicPr>
        <xdr:cNvPr id="2582" name="Picture 103198">
          <a:extLst>
            <a:ext uri="{FF2B5EF4-FFF2-40B4-BE49-F238E27FC236}">
              <a16:creationId xmlns:a16="http://schemas.microsoft.com/office/drawing/2014/main" id="{00000000-0008-0000-0000-0000160A0000}"/>
            </a:ext>
          </a:extLst>
        </xdr:cNvPr>
        <xdr:cNvPicPr preferRelativeResize="0">
          <a:picLocks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bwMode="auto">
        <a:xfrm>
          <a:off x="355600" y="846452418"/>
          <a:ext cx="1265847" cy="189338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834</xdr:row>
      <xdr:rowOff>127179</xdr:rowOff>
    </xdr:from>
    <xdr:to>
      <xdr:col>2</xdr:col>
      <xdr:colOff>304512</xdr:colOff>
      <xdr:row>836</xdr:row>
      <xdr:rowOff>74150</xdr:rowOff>
    </xdr:to>
    <xdr:pic>
      <xdr:nvPicPr>
        <xdr:cNvPr id="2583" name="Picture 103198">
          <a:extLst>
            <a:ext uri="{FF2B5EF4-FFF2-40B4-BE49-F238E27FC236}">
              <a16:creationId xmlns:a16="http://schemas.microsoft.com/office/drawing/2014/main" id="{00000000-0008-0000-0000-0000170A0000}"/>
            </a:ext>
          </a:extLst>
        </xdr:cNvPr>
        <xdr:cNvPicPr preferRelativeResize="0">
          <a:picLocks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bwMode="auto">
        <a:xfrm>
          <a:off x="355600" y="829729831"/>
          <a:ext cx="1265847" cy="1893384"/>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838</xdr:row>
      <xdr:rowOff>127179</xdr:rowOff>
    </xdr:from>
    <xdr:to>
      <xdr:col>2</xdr:col>
      <xdr:colOff>304512</xdr:colOff>
      <xdr:row>840</xdr:row>
      <xdr:rowOff>74149</xdr:rowOff>
    </xdr:to>
    <xdr:pic>
      <xdr:nvPicPr>
        <xdr:cNvPr id="2584" name="Picture 103198">
          <a:extLst>
            <a:ext uri="{FF2B5EF4-FFF2-40B4-BE49-F238E27FC236}">
              <a16:creationId xmlns:a16="http://schemas.microsoft.com/office/drawing/2014/main" id="{00000000-0008-0000-0000-0000180A0000}"/>
            </a:ext>
          </a:extLst>
        </xdr:cNvPr>
        <xdr:cNvPicPr preferRelativeResize="0">
          <a:picLocks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bwMode="auto">
        <a:xfrm>
          <a:off x="355600" y="832106940"/>
          <a:ext cx="1265847" cy="189338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842</xdr:row>
      <xdr:rowOff>127179</xdr:rowOff>
    </xdr:from>
    <xdr:to>
      <xdr:col>2</xdr:col>
      <xdr:colOff>304512</xdr:colOff>
      <xdr:row>844</xdr:row>
      <xdr:rowOff>74149</xdr:rowOff>
    </xdr:to>
    <xdr:pic>
      <xdr:nvPicPr>
        <xdr:cNvPr id="2585" name="Picture 103198">
          <a:extLst>
            <a:ext uri="{FF2B5EF4-FFF2-40B4-BE49-F238E27FC236}">
              <a16:creationId xmlns:a16="http://schemas.microsoft.com/office/drawing/2014/main" id="{00000000-0008-0000-0000-0000190A0000}"/>
            </a:ext>
          </a:extLst>
        </xdr:cNvPr>
        <xdr:cNvPicPr preferRelativeResize="0">
          <a:picLocks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bwMode="auto">
        <a:xfrm>
          <a:off x="355600" y="834484049"/>
          <a:ext cx="1265847" cy="189338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846</xdr:row>
      <xdr:rowOff>127179</xdr:rowOff>
    </xdr:from>
    <xdr:to>
      <xdr:col>2</xdr:col>
      <xdr:colOff>304512</xdr:colOff>
      <xdr:row>848</xdr:row>
      <xdr:rowOff>74150</xdr:rowOff>
    </xdr:to>
    <xdr:pic>
      <xdr:nvPicPr>
        <xdr:cNvPr id="2586" name="Picture 103198">
          <a:extLst>
            <a:ext uri="{FF2B5EF4-FFF2-40B4-BE49-F238E27FC236}">
              <a16:creationId xmlns:a16="http://schemas.microsoft.com/office/drawing/2014/main" id="{00000000-0008-0000-0000-00001A0A0000}"/>
            </a:ext>
          </a:extLst>
        </xdr:cNvPr>
        <xdr:cNvPicPr preferRelativeResize="0">
          <a:picLocks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bwMode="auto">
        <a:xfrm>
          <a:off x="355600" y="836861157"/>
          <a:ext cx="1265847" cy="1893384"/>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850</xdr:row>
      <xdr:rowOff>127179</xdr:rowOff>
    </xdr:from>
    <xdr:to>
      <xdr:col>2</xdr:col>
      <xdr:colOff>304512</xdr:colOff>
      <xdr:row>852</xdr:row>
      <xdr:rowOff>74149</xdr:rowOff>
    </xdr:to>
    <xdr:pic>
      <xdr:nvPicPr>
        <xdr:cNvPr id="2587" name="Picture 103198">
          <a:extLst>
            <a:ext uri="{FF2B5EF4-FFF2-40B4-BE49-F238E27FC236}">
              <a16:creationId xmlns:a16="http://schemas.microsoft.com/office/drawing/2014/main" id="{00000000-0008-0000-0000-00001B0A0000}"/>
            </a:ext>
          </a:extLst>
        </xdr:cNvPr>
        <xdr:cNvPicPr preferRelativeResize="0">
          <a:picLocks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bwMode="auto">
        <a:xfrm>
          <a:off x="355600" y="839238266"/>
          <a:ext cx="1265847" cy="189338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854</xdr:row>
      <xdr:rowOff>127179</xdr:rowOff>
    </xdr:from>
    <xdr:to>
      <xdr:col>2</xdr:col>
      <xdr:colOff>304512</xdr:colOff>
      <xdr:row>856</xdr:row>
      <xdr:rowOff>74149</xdr:rowOff>
    </xdr:to>
    <xdr:pic>
      <xdr:nvPicPr>
        <xdr:cNvPr id="2589" name="Picture 103198">
          <a:extLst>
            <a:ext uri="{FF2B5EF4-FFF2-40B4-BE49-F238E27FC236}">
              <a16:creationId xmlns:a16="http://schemas.microsoft.com/office/drawing/2014/main" id="{00000000-0008-0000-0000-00001D0A0000}"/>
            </a:ext>
          </a:extLst>
        </xdr:cNvPr>
        <xdr:cNvPicPr preferRelativeResize="0">
          <a:picLocks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bwMode="auto">
        <a:xfrm>
          <a:off x="355600" y="841615375"/>
          <a:ext cx="1265847" cy="189338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324</xdr:row>
      <xdr:rowOff>129947</xdr:rowOff>
    </xdr:from>
    <xdr:to>
      <xdr:col>2</xdr:col>
      <xdr:colOff>304512</xdr:colOff>
      <xdr:row>326</xdr:row>
      <xdr:rowOff>99330</xdr:rowOff>
    </xdr:to>
    <xdr:pic>
      <xdr:nvPicPr>
        <xdr:cNvPr id="2592" name="Picture 103109">
          <a:extLst>
            <a:ext uri="{FF2B5EF4-FFF2-40B4-BE49-F238E27FC236}">
              <a16:creationId xmlns:a16="http://schemas.microsoft.com/office/drawing/2014/main" id="{00000000-0008-0000-0000-0000200A0000}"/>
            </a:ext>
          </a:extLst>
        </xdr:cNvPr>
        <xdr:cNvPicPr preferRelativeResize="0">
          <a:picLocks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bwMode="auto">
        <a:xfrm>
          <a:off x="355600" y="443423447"/>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328</xdr:row>
      <xdr:rowOff>129947</xdr:rowOff>
    </xdr:from>
    <xdr:to>
      <xdr:col>2</xdr:col>
      <xdr:colOff>304512</xdr:colOff>
      <xdr:row>330</xdr:row>
      <xdr:rowOff>99330</xdr:rowOff>
    </xdr:to>
    <xdr:pic>
      <xdr:nvPicPr>
        <xdr:cNvPr id="2598" name="Picture 103109">
          <a:extLst>
            <a:ext uri="{FF2B5EF4-FFF2-40B4-BE49-F238E27FC236}">
              <a16:creationId xmlns:a16="http://schemas.microsoft.com/office/drawing/2014/main" id="{00000000-0008-0000-0000-0000260A0000}"/>
            </a:ext>
          </a:extLst>
        </xdr:cNvPr>
        <xdr:cNvPicPr preferRelativeResize="0">
          <a:picLocks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bwMode="auto">
        <a:xfrm>
          <a:off x="355600" y="445783990"/>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332</xdr:row>
      <xdr:rowOff>129947</xdr:rowOff>
    </xdr:from>
    <xdr:to>
      <xdr:col>2</xdr:col>
      <xdr:colOff>304512</xdr:colOff>
      <xdr:row>334</xdr:row>
      <xdr:rowOff>99329</xdr:rowOff>
    </xdr:to>
    <xdr:pic>
      <xdr:nvPicPr>
        <xdr:cNvPr id="2599" name="Picture 103109">
          <a:extLst>
            <a:ext uri="{FF2B5EF4-FFF2-40B4-BE49-F238E27FC236}">
              <a16:creationId xmlns:a16="http://schemas.microsoft.com/office/drawing/2014/main" id="{00000000-0008-0000-0000-0000270A0000}"/>
            </a:ext>
          </a:extLst>
        </xdr:cNvPr>
        <xdr:cNvPicPr preferRelativeResize="0">
          <a:picLocks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bwMode="auto">
        <a:xfrm>
          <a:off x="355600" y="448144534"/>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336</xdr:row>
      <xdr:rowOff>129947</xdr:rowOff>
    </xdr:from>
    <xdr:to>
      <xdr:col>2</xdr:col>
      <xdr:colOff>304512</xdr:colOff>
      <xdr:row>338</xdr:row>
      <xdr:rowOff>99330</xdr:rowOff>
    </xdr:to>
    <xdr:pic>
      <xdr:nvPicPr>
        <xdr:cNvPr id="2600" name="Picture 103109">
          <a:extLst>
            <a:ext uri="{FF2B5EF4-FFF2-40B4-BE49-F238E27FC236}">
              <a16:creationId xmlns:a16="http://schemas.microsoft.com/office/drawing/2014/main" id="{00000000-0008-0000-0000-0000280A0000}"/>
            </a:ext>
          </a:extLst>
        </xdr:cNvPr>
        <xdr:cNvPicPr preferRelativeResize="0">
          <a:picLocks noChangeArrowheads="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bwMode="auto">
        <a:xfrm>
          <a:off x="355600" y="450505077"/>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1427</xdr:row>
      <xdr:rowOff>127361</xdr:rowOff>
    </xdr:from>
    <xdr:to>
      <xdr:col>2</xdr:col>
      <xdr:colOff>304512</xdr:colOff>
      <xdr:row>1429</xdr:row>
      <xdr:rowOff>96745</xdr:rowOff>
    </xdr:to>
    <xdr:pic>
      <xdr:nvPicPr>
        <xdr:cNvPr id="1255" name="Рисунок 6">
          <a:extLst>
            <a:ext uri="{FF2B5EF4-FFF2-40B4-BE49-F238E27FC236}">
              <a16:creationId xmlns:a16="http://schemas.microsoft.com/office/drawing/2014/main" id="{00000000-0008-0000-0000-0000E7040000}"/>
            </a:ext>
          </a:extLst>
        </xdr:cNvPr>
        <xdr:cNvPicPr preferRelativeResize="0">
          <a:picLocks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bwMode="auto">
        <a:xfrm>
          <a:off x="355600" y="1317236078"/>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1431</xdr:row>
      <xdr:rowOff>127361</xdr:rowOff>
    </xdr:from>
    <xdr:to>
      <xdr:col>2</xdr:col>
      <xdr:colOff>304512</xdr:colOff>
      <xdr:row>1433</xdr:row>
      <xdr:rowOff>96744</xdr:rowOff>
    </xdr:to>
    <xdr:pic>
      <xdr:nvPicPr>
        <xdr:cNvPr id="1262" name="Рисунок 6">
          <a:extLst>
            <a:ext uri="{FF2B5EF4-FFF2-40B4-BE49-F238E27FC236}">
              <a16:creationId xmlns:a16="http://schemas.microsoft.com/office/drawing/2014/main" id="{00000000-0008-0000-0000-0000EE040000}"/>
            </a:ext>
          </a:extLst>
        </xdr:cNvPr>
        <xdr:cNvPicPr preferRelativeResize="0">
          <a:picLocks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bwMode="auto">
        <a:xfrm>
          <a:off x="355600" y="1324301144"/>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1422</xdr:row>
      <xdr:rowOff>127362</xdr:rowOff>
    </xdr:from>
    <xdr:to>
      <xdr:col>2</xdr:col>
      <xdr:colOff>304512</xdr:colOff>
      <xdr:row>1424</xdr:row>
      <xdr:rowOff>96744</xdr:rowOff>
    </xdr:to>
    <xdr:pic>
      <xdr:nvPicPr>
        <xdr:cNvPr id="1347" name="Рисунок 6">
          <a:extLst>
            <a:ext uri="{FF2B5EF4-FFF2-40B4-BE49-F238E27FC236}">
              <a16:creationId xmlns:a16="http://schemas.microsoft.com/office/drawing/2014/main" id="{00000000-0008-0000-0000-000043050000}"/>
            </a:ext>
          </a:extLst>
        </xdr:cNvPr>
        <xdr:cNvPicPr preferRelativeResize="0">
          <a:picLocks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bwMode="auto">
        <a:xfrm>
          <a:off x="355600" y="1312233384"/>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1402</xdr:row>
      <xdr:rowOff>127362</xdr:rowOff>
    </xdr:from>
    <xdr:to>
      <xdr:col>2</xdr:col>
      <xdr:colOff>304512</xdr:colOff>
      <xdr:row>1404</xdr:row>
      <xdr:rowOff>96744</xdr:rowOff>
    </xdr:to>
    <xdr:pic>
      <xdr:nvPicPr>
        <xdr:cNvPr id="1695" name="Рисунок 6">
          <a:extLst>
            <a:ext uri="{FF2B5EF4-FFF2-40B4-BE49-F238E27FC236}">
              <a16:creationId xmlns:a16="http://schemas.microsoft.com/office/drawing/2014/main" id="{00000000-0008-0000-0000-00009F060000}"/>
            </a:ext>
          </a:extLst>
        </xdr:cNvPr>
        <xdr:cNvPicPr preferRelativeResize="0">
          <a:picLocks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bwMode="auto">
        <a:xfrm>
          <a:off x="355600" y="1298070123"/>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1406</xdr:row>
      <xdr:rowOff>127362</xdr:rowOff>
    </xdr:from>
    <xdr:to>
      <xdr:col>2</xdr:col>
      <xdr:colOff>304512</xdr:colOff>
      <xdr:row>1408</xdr:row>
      <xdr:rowOff>96746</xdr:rowOff>
    </xdr:to>
    <xdr:pic>
      <xdr:nvPicPr>
        <xdr:cNvPr id="1705" name="Рисунок 6">
          <a:extLst>
            <a:ext uri="{FF2B5EF4-FFF2-40B4-BE49-F238E27FC236}">
              <a16:creationId xmlns:a16="http://schemas.microsoft.com/office/drawing/2014/main" id="{00000000-0008-0000-0000-0000A9060000}"/>
            </a:ext>
          </a:extLst>
        </xdr:cNvPr>
        <xdr:cNvPicPr preferRelativeResize="0">
          <a:picLocks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bwMode="auto">
        <a:xfrm>
          <a:off x="355600" y="1300430666"/>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1410</xdr:row>
      <xdr:rowOff>127362</xdr:rowOff>
    </xdr:from>
    <xdr:to>
      <xdr:col>2</xdr:col>
      <xdr:colOff>304512</xdr:colOff>
      <xdr:row>1412</xdr:row>
      <xdr:rowOff>96746</xdr:rowOff>
    </xdr:to>
    <xdr:pic>
      <xdr:nvPicPr>
        <xdr:cNvPr id="1707" name="Рисунок 6">
          <a:extLst>
            <a:ext uri="{FF2B5EF4-FFF2-40B4-BE49-F238E27FC236}">
              <a16:creationId xmlns:a16="http://schemas.microsoft.com/office/drawing/2014/main" id="{00000000-0008-0000-0000-0000AB060000}"/>
            </a:ext>
          </a:extLst>
        </xdr:cNvPr>
        <xdr:cNvPicPr preferRelativeResize="0">
          <a:picLocks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bwMode="auto">
        <a:xfrm>
          <a:off x="355600" y="1302791210"/>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1414</xdr:row>
      <xdr:rowOff>127000</xdr:rowOff>
    </xdr:from>
    <xdr:to>
      <xdr:col>2</xdr:col>
      <xdr:colOff>304512</xdr:colOff>
      <xdr:row>1416</xdr:row>
      <xdr:rowOff>96385</xdr:rowOff>
    </xdr:to>
    <xdr:pic>
      <xdr:nvPicPr>
        <xdr:cNvPr id="1708" name="Рисунок 6">
          <a:extLst>
            <a:ext uri="{FF2B5EF4-FFF2-40B4-BE49-F238E27FC236}">
              <a16:creationId xmlns:a16="http://schemas.microsoft.com/office/drawing/2014/main" id="{00000000-0008-0000-0000-0000AC060000}"/>
            </a:ext>
          </a:extLst>
        </xdr:cNvPr>
        <xdr:cNvPicPr preferRelativeResize="0">
          <a:picLocks noChangeArrowheads="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bwMode="auto">
        <a:xfrm>
          <a:off x="355600" y="1305151391"/>
          <a:ext cx="1265847" cy="189923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1418</xdr:row>
      <xdr:rowOff>127362</xdr:rowOff>
    </xdr:from>
    <xdr:to>
      <xdr:col>2</xdr:col>
      <xdr:colOff>304512</xdr:colOff>
      <xdr:row>1420</xdr:row>
      <xdr:rowOff>96745</xdr:rowOff>
    </xdr:to>
    <xdr:pic>
      <xdr:nvPicPr>
        <xdr:cNvPr id="1719" name="Рисунок 6">
          <a:extLst>
            <a:ext uri="{FF2B5EF4-FFF2-40B4-BE49-F238E27FC236}">
              <a16:creationId xmlns:a16="http://schemas.microsoft.com/office/drawing/2014/main" id="{00000000-0008-0000-0000-0000B7060000}"/>
            </a:ext>
          </a:extLst>
        </xdr:cNvPr>
        <xdr:cNvPicPr preferRelativeResize="0">
          <a:picLocks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bwMode="auto">
        <a:xfrm>
          <a:off x="355600" y="1309872840"/>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829</xdr:row>
      <xdr:rowOff>135486</xdr:rowOff>
    </xdr:from>
    <xdr:to>
      <xdr:col>2</xdr:col>
      <xdr:colOff>304511</xdr:colOff>
      <xdr:row>831</xdr:row>
      <xdr:rowOff>104867</xdr:rowOff>
    </xdr:to>
    <xdr:pic>
      <xdr:nvPicPr>
        <xdr:cNvPr id="1693" name="Picture 103119">
          <a:extLst>
            <a:ext uri="{FF2B5EF4-FFF2-40B4-BE49-F238E27FC236}">
              <a16:creationId xmlns:a16="http://schemas.microsoft.com/office/drawing/2014/main" id="{00000000-0008-0000-0000-00009D060000}"/>
            </a:ext>
          </a:extLst>
        </xdr:cNvPr>
        <xdr:cNvPicPr preferRelativeResize="0">
          <a:picLocks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bwMode="auto">
        <a:xfrm>
          <a:off x="355599" y="827087703"/>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801</xdr:row>
      <xdr:rowOff>127000</xdr:rowOff>
    </xdr:from>
    <xdr:to>
      <xdr:col>2</xdr:col>
      <xdr:colOff>304511</xdr:colOff>
      <xdr:row>803</xdr:row>
      <xdr:rowOff>96383</xdr:rowOff>
    </xdr:to>
    <xdr:pic>
      <xdr:nvPicPr>
        <xdr:cNvPr id="1727" name="Picture 103119">
          <a:extLst>
            <a:ext uri="{FF2B5EF4-FFF2-40B4-BE49-F238E27FC236}">
              <a16:creationId xmlns:a16="http://schemas.microsoft.com/office/drawing/2014/main" id="{00000000-0008-0000-0000-0000BF060000}"/>
            </a:ext>
          </a:extLst>
        </xdr:cNvPr>
        <xdr:cNvPicPr preferRelativeResize="0">
          <a:picLocks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bwMode="auto">
        <a:xfrm>
          <a:off x="355599" y="805834326"/>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805</xdr:row>
      <xdr:rowOff>127000</xdr:rowOff>
    </xdr:from>
    <xdr:to>
      <xdr:col>2</xdr:col>
      <xdr:colOff>304511</xdr:colOff>
      <xdr:row>807</xdr:row>
      <xdr:rowOff>96382</xdr:rowOff>
    </xdr:to>
    <xdr:pic>
      <xdr:nvPicPr>
        <xdr:cNvPr id="1733" name="Picture 103119">
          <a:extLst>
            <a:ext uri="{FF2B5EF4-FFF2-40B4-BE49-F238E27FC236}">
              <a16:creationId xmlns:a16="http://schemas.microsoft.com/office/drawing/2014/main" id="{00000000-0008-0000-0000-0000C5060000}"/>
            </a:ext>
          </a:extLst>
        </xdr:cNvPr>
        <xdr:cNvPicPr preferRelativeResize="0">
          <a:picLocks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bwMode="auto">
        <a:xfrm>
          <a:off x="355599" y="812915957"/>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813</xdr:row>
      <xdr:rowOff>127000</xdr:rowOff>
    </xdr:from>
    <xdr:to>
      <xdr:col>2</xdr:col>
      <xdr:colOff>304511</xdr:colOff>
      <xdr:row>815</xdr:row>
      <xdr:rowOff>96383</xdr:rowOff>
    </xdr:to>
    <xdr:pic>
      <xdr:nvPicPr>
        <xdr:cNvPr id="1753" name="Picture 103119">
          <a:extLst>
            <a:ext uri="{FF2B5EF4-FFF2-40B4-BE49-F238E27FC236}">
              <a16:creationId xmlns:a16="http://schemas.microsoft.com/office/drawing/2014/main" id="{00000000-0008-0000-0000-0000D9060000}"/>
            </a:ext>
          </a:extLst>
        </xdr:cNvPr>
        <xdr:cNvPicPr preferRelativeResize="0">
          <a:picLocks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bwMode="auto">
        <a:xfrm>
          <a:off x="355599" y="817637043"/>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821</xdr:row>
      <xdr:rowOff>135487</xdr:rowOff>
    </xdr:from>
    <xdr:to>
      <xdr:col>2</xdr:col>
      <xdr:colOff>304511</xdr:colOff>
      <xdr:row>823</xdr:row>
      <xdr:rowOff>104868</xdr:rowOff>
    </xdr:to>
    <xdr:pic>
      <xdr:nvPicPr>
        <xdr:cNvPr id="1776" name="Picture 103119">
          <a:extLst>
            <a:ext uri="{FF2B5EF4-FFF2-40B4-BE49-F238E27FC236}">
              <a16:creationId xmlns:a16="http://schemas.microsoft.com/office/drawing/2014/main" id="{00000000-0008-0000-0000-0000F0060000}"/>
            </a:ext>
          </a:extLst>
        </xdr:cNvPr>
        <xdr:cNvPicPr preferRelativeResize="0">
          <a:picLocks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bwMode="auto">
        <a:xfrm>
          <a:off x="355599" y="822366617"/>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825</xdr:row>
      <xdr:rowOff>135487</xdr:rowOff>
    </xdr:from>
    <xdr:to>
      <xdr:col>2</xdr:col>
      <xdr:colOff>304511</xdr:colOff>
      <xdr:row>827</xdr:row>
      <xdr:rowOff>104869</xdr:rowOff>
    </xdr:to>
    <xdr:pic>
      <xdr:nvPicPr>
        <xdr:cNvPr id="1778" name="Picture 103119">
          <a:extLst>
            <a:ext uri="{FF2B5EF4-FFF2-40B4-BE49-F238E27FC236}">
              <a16:creationId xmlns:a16="http://schemas.microsoft.com/office/drawing/2014/main" id="{00000000-0008-0000-0000-0000F2060000}"/>
            </a:ext>
          </a:extLst>
        </xdr:cNvPr>
        <xdr:cNvPicPr preferRelativeResize="0">
          <a:picLocks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bwMode="auto">
        <a:xfrm>
          <a:off x="355599" y="824727161"/>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310</xdr:row>
      <xdr:rowOff>127180</xdr:rowOff>
    </xdr:from>
    <xdr:to>
      <xdr:col>2</xdr:col>
      <xdr:colOff>304512</xdr:colOff>
      <xdr:row>312</xdr:row>
      <xdr:rowOff>96564</xdr:rowOff>
    </xdr:to>
    <xdr:pic>
      <xdr:nvPicPr>
        <xdr:cNvPr id="1983" name="Picture 103109">
          <a:extLst>
            <a:ext uri="{FF2B5EF4-FFF2-40B4-BE49-F238E27FC236}">
              <a16:creationId xmlns:a16="http://schemas.microsoft.com/office/drawing/2014/main" id="{00000000-0008-0000-0000-0000BF070000}"/>
            </a:ext>
          </a:extLst>
        </xdr:cNvPr>
        <xdr:cNvPicPr preferRelativeResize="0">
          <a:picLocks noChangeArrowheads="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bwMode="auto">
        <a:xfrm>
          <a:off x="355600" y="423666658"/>
          <a:ext cx="1265847" cy="1899232"/>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298</xdr:row>
      <xdr:rowOff>127180</xdr:rowOff>
    </xdr:from>
    <xdr:to>
      <xdr:col>2</xdr:col>
      <xdr:colOff>304512</xdr:colOff>
      <xdr:row>300</xdr:row>
      <xdr:rowOff>96563</xdr:rowOff>
    </xdr:to>
    <xdr:pic>
      <xdr:nvPicPr>
        <xdr:cNvPr id="1988" name="Picture 103109">
          <a:extLst>
            <a:ext uri="{FF2B5EF4-FFF2-40B4-BE49-F238E27FC236}">
              <a16:creationId xmlns:a16="http://schemas.microsoft.com/office/drawing/2014/main" id="{00000000-0008-0000-0000-0000C4070000}"/>
            </a:ext>
          </a:extLst>
        </xdr:cNvPr>
        <xdr:cNvPicPr preferRelativeResize="0">
          <a:picLocks noChangeArrowheads="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bwMode="auto">
        <a:xfrm>
          <a:off x="355600" y="407142854"/>
          <a:ext cx="1265847" cy="1899231"/>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302</xdr:row>
      <xdr:rowOff>127180</xdr:rowOff>
    </xdr:from>
    <xdr:to>
      <xdr:col>2</xdr:col>
      <xdr:colOff>304512</xdr:colOff>
      <xdr:row>304</xdr:row>
      <xdr:rowOff>96563</xdr:rowOff>
    </xdr:to>
    <xdr:pic>
      <xdr:nvPicPr>
        <xdr:cNvPr id="1991" name="Picture 103109">
          <a:extLst>
            <a:ext uri="{FF2B5EF4-FFF2-40B4-BE49-F238E27FC236}">
              <a16:creationId xmlns:a16="http://schemas.microsoft.com/office/drawing/2014/main" id="{00000000-0008-0000-0000-0000C7070000}"/>
            </a:ext>
          </a:extLst>
        </xdr:cNvPr>
        <xdr:cNvPicPr preferRelativeResize="0">
          <a:picLocks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bwMode="auto">
        <a:xfrm>
          <a:off x="355600" y="409503397"/>
          <a:ext cx="1265847" cy="1899231"/>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306</xdr:row>
      <xdr:rowOff>127180</xdr:rowOff>
    </xdr:from>
    <xdr:to>
      <xdr:col>2</xdr:col>
      <xdr:colOff>304512</xdr:colOff>
      <xdr:row>308</xdr:row>
      <xdr:rowOff>96563</xdr:rowOff>
    </xdr:to>
    <xdr:pic>
      <xdr:nvPicPr>
        <xdr:cNvPr id="1993" name="Picture 103109">
          <a:extLst>
            <a:ext uri="{FF2B5EF4-FFF2-40B4-BE49-F238E27FC236}">
              <a16:creationId xmlns:a16="http://schemas.microsoft.com/office/drawing/2014/main" id="{00000000-0008-0000-0000-0000C9070000}"/>
            </a:ext>
          </a:extLst>
        </xdr:cNvPr>
        <xdr:cNvPicPr preferRelativeResize="0">
          <a:picLocks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bwMode="auto">
        <a:xfrm>
          <a:off x="355600" y="414224484"/>
          <a:ext cx="1265847" cy="1899231"/>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1381</xdr:row>
      <xdr:rowOff>127000</xdr:rowOff>
    </xdr:from>
    <xdr:to>
      <xdr:col>2</xdr:col>
      <xdr:colOff>304512</xdr:colOff>
      <xdr:row>1384</xdr:row>
      <xdr:rowOff>96383</xdr:rowOff>
    </xdr:to>
    <xdr:pic>
      <xdr:nvPicPr>
        <xdr:cNvPr id="2250" name="Рисунок 6">
          <a:extLst>
            <a:ext uri="{FF2B5EF4-FFF2-40B4-BE49-F238E27FC236}">
              <a16:creationId xmlns:a16="http://schemas.microsoft.com/office/drawing/2014/main" id="{00000000-0008-0000-0000-0000CA080000}"/>
            </a:ext>
          </a:extLst>
        </xdr:cNvPr>
        <xdr:cNvPicPr preferRelativeResize="0">
          <a:picLocks noChangeArrowheads="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bwMode="auto">
        <a:xfrm>
          <a:off x="355600" y="1280038522"/>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1381</xdr:row>
      <xdr:rowOff>127000</xdr:rowOff>
    </xdr:from>
    <xdr:to>
      <xdr:col>19</xdr:col>
      <xdr:colOff>300030</xdr:colOff>
      <xdr:row>1384</xdr:row>
      <xdr:rowOff>96383</xdr:rowOff>
    </xdr:to>
    <xdr:pic>
      <xdr:nvPicPr>
        <xdr:cNvPr id="2251" name="Рисунок 6">
          <a:extLst>
            <a:ext uri="{FF2B5EF4-FFF2-40B4-BE49-F238E27FC236}">
              <a16:creationId xmlns:a16="http://schemas.microsoft.com/office/drawing/2014/main" id="{00000000-0008-0000-0000-0000CB080000}"/>
            </a:ext>
          </a:extLst>
        </xdr:cNvPr>
        <xdr:cNvPicPr preferRelativeResize="0">
          <a:picLocks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bwMode="auto">
        <a:xfrm>
          <a:off x="7390848" y="1280038522"/>
          <a:ext cx="1266334"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1386</xdr:row>
      <xdr:rowOff>127000</xdr:rowOff>
    </xdr:from>
    <xdr:to>
      <xdr:col>2</xdr:col>
      <xdr:colOff>304512</xdr:colOff>
      <xdr:row>1389</xdr:row>
      <xdr:rowOff>73970</xdr:rowOff>
    </xdr:to>
    <xdr:pic>
      <xdr:nvPicPr>
        <xdr:cNvPr id="2252" name="Рисунок 6">
          <a:extLst>
            <a:ext uri="{FF2B5EF4-FFF2-40B4-BE49-F238E27FC236}">
              <a16:creationId xmlns:a16="http://schemas.microsoft.com/office/drawing/2014/main" id="{00000000-0008-0000-0000-0000CC080000}"/>
            </a:ext>
          </a:extLst>
        </xdr:cNvPr>
        <xdr:cNvPicPr preferRelativeResize="0">
          <a:picLocks noChangeArrowheads="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bwMode="auto">
        <a:xfrm>
          <a:off x="355600" y="1282399065"/>
          <a:ext cx="1265847" cy="189338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1386</xdr:row>
      <xdr:rowOff>127000</xdr:rowOff>
    </xdr:from>
    <xdr:to>
      <xdr:col>19</xdr:col>
      <xdr:colOff>300030</xdr:colOff>
      <xdr:row>1389</xdr:row>
      <xdr:rowOff>73970</xdr:rowOff>
    </xdr:to>
    <xdr:pic>
      <xdr:nvPicPr>
        <xdr:cNvPr id="2255" name="Рисунок 6">
          <a:extLst>
            <a:ext uri="{FF2B5EF4-FFF2-40B4-BE49-F238E27FC236}">
              <a16:creationId xmlns:a16="http://schemas.microsoft.com/office/drawing/2014/main" id="{00000000-0008-0000-0000-0000CF080000}"/>
            </a:ext>
          </a:extLst>
        </xdr:cNvPr>
        <xdr:cNvPicPr preferRelativeResize="0">
          <a:picLocks noChangeArrowheads="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bwMode="auto">
        <a:xfrm>
          <a:off x="7390848" y="1282399065"/>
          <a:ext cx="1266334" cy="189338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785</xdr:row>
      <xdr:rowOff>127000</xdr:rowOff>
    </xdr:from>
    <xdr:to>
      <xdr:col>2</xdr:col>
      <xdr:colOff>304512</xdr:colOff>
      <xdr:row>788</xdr:row>
      <xdr:rowOff>96384</xdr:rowOff>
    </xdr:to>
    <xdr:pic>
      <xdr:nvPicPr>
        <xdr:cNvPr id="2423" name="Picture 103198">
          <a:extLst>
            <a:ext uri="{FF2B5EF4-FFF2-40B4-BE49-F238E27FC236}">
              <a16:creationId xmlns:a16="http://schemas.microsoft.com/office/drawing/2014/main" id="{00000000-0008-0000-0000-000077090000}"/>
            </a:ext>
          </a:extLst>
        </xdr:cNvPr>
        <xdr:cNvPicPr preferRelativeResize="0">
          <a:picLocks noChangeArrowheads="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bwMode="auto">
        <a:xfrm>
          <a:off x="355600" y="790933913"/>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780</xdr:row>
      <xdr:rowOff>127180</xdr:rowOff>
    </xdr:from>
    <xdr:to>
      <xdr:col>2</xdr:col>
      <xdr:colOff>304512</xdr:colOff>
      <xdr:row>782</xdr:row>
      <xdr:rowOff>96564</xdr:rowOff>
    </xdr:to>
    <xdr:pic>
      <xdr:nvPicPr>
        <xdr:cNvPr id="2539" name="Рисунок 2">
          <a:extLst>
            <a:ext uri="{FF2B5EF4-FFF2-40B4-BE49-F238E27FC236}">
              <a16:creationId xmlns:a16="http://schemas.microsoft.com/office/drawing/2014/main" id="{00000000-0008-0000-0000-0000EB090000}"/>
            </a:ext>
          </a:extLst>
        </xdr:cNvPr>
        <xdr:cNvPicPr preferRelativeResize="0">
          <a:picLocks/>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bwMode="auto">
        <a:xfrm>
          <a:off x="355600" y="788283658"/>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768</xdr:row>
      <xdr:rowOff>127180</xdr:rowOff>
    </xdr:from>
    <xdr:to>
      <xdr:col>2</xdr:col>
      <xdr:colOff>304512</xdr:colOff>
      <xdr:row>770</xdr:row>
      <xdr:rowOff>96563</xdr:rowOff>
    </xdr:to>
    <xdr:pic>
      <xdr:nvPicPr>
        <xdr:cNvPr id="2545" name="Рисунок 2">
          <a:extLst>
            <a:ext uri="{FF2B5EF4-FFF2-40B4-BE49-F238E27FC236}">
              <a16:creationId xmlns:a16="http://schemas.microsoft.com/office/drawing/2014/main" id="{00000000-0008-0000-0000-0000F1090000}"/>
            </a:ext>
          </a:extLst>
        </xdr:cNvPr>
        <xdr:cNvPicPr preferRelativeResize="0">
          <a:picLocks/>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bwMode="auto">
        <a:xfrm>
          <a:off x="355600" y="781202028"/>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1376</xdr:row>
      <xdr:rowOff>127000</xdr:rowOff>
    </xdr:from>
    <xdr:to>
      <xdr:col>2</xdr:col>
      <xdr:colOff>304512</xdr:colOff>
      <xdr:row>1378</xdr:row>
      <xdr:rowOff>96383</xdr:rowOff>
    </xdr:to>
    <xdr:pic>
      <xdr:nvPicPr>
        <xdr:cNvPr id="2412" name="Рисунок 7">
          <a:extLst>
            <a:ext uri="{FF2B5EF4-FFF2-40B4-BE49-F238E27FC236}">
              <a16:creationId xmlns:a16="http://schemas.microsoft.com/office/drawing/2014/main" id="{00000000-0008-0000-0000-00006C090000}"/>
            </a:ext>
          </a:extLst>
        </xdr:cNvPr>
        <xdr:cNvPicPr preferRelativeResize="0">
          <a:picLocks/>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bwMode="auto">
        <a:xfrm>
          <a:off x="355600" y="1267945913"/>
          <a:ext cx="1265847"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762</xdr:row>
      <xdr:rowOff>127000</xdr:rowOff>
    </xdr:from>
    <xdr:to>
      <xdr:col>2</xdr:col>
      <xdr:colOff>304512</xdr:colOff>
      <xdr:row>765</xdr:row>
      <xdr:rowOff>96383</xdr:rowOff>
    </xdr:to>
    <xdr:pic>
      <xdr:nvPicPr>
        <xdr:cNvPr id="2711" name="Рисунок 2">
          <a:extLst>
            <a:ext uri="{FF2B5EF4-FFF2-40B4-BE49-F238E27FC236}">
              <a16:creationId xmlns:a16="http://schemas.microsoft.com/office/drawing/2014/main" id="{00000000-0008-0000-0000-0000970A0000}"/>
            </a:ext>
          </a:extLst>
        </xdr:cNvPr>
        <xdr:cNvPicPr preferRelativeResize="0">
          <a:picLocks/>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bwMode="auto">
        <a:xfrm>
          <a:off x="355600" y="778551413"/>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762</xdr:row>
      <xdr:rowOff>127000</xdr:rowOff>
    </xdr:from>
    <xdr:to>
      <xdr:col>19</xdr:col>
      <xdr:colOff>300030</xdr:colOff>
      <xdr:row>765</xdr:row>
      <xdr:rowOff>96383</xdr:rowOff>
    </xdr:to>
    <xdr:pic>
      <xdr:nvPicPr>
        <xdr:cNvPr id="2712" name="Рисунок 2">
          <a:extLst>
            <a:ext uri="{FF2B5EF4-FFF2-40B4-BE49-F238E27FC236}">
              <a16:creationId xmlns:a16="http://schemas.microsoft.com/office/drawing/2014/main" id="{00000000-0008-0000-0000-0000980A0000}"/>
            </a:ext>
          </a:extLst>
        </xdr:cNvPr>
        <xdr:cNvPicPr preferRelativeResize="0">
          <a:picLocks/>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bwMode="auto">
        <a:xfrm>
          <a:off x="7390848" y="778551413"/>
          <a:ext cx="1266334"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742</xdr:row>
      <xdr:rowOff>127000</xdr:rowOff>
    </xdr:from>
    <xdr:to>
      <xdr:col>2</xdr:col>
      <xdr:colOff>304512</xdr:colOff>
      <xdr:row>745</xdr:row>
      <xdr:rowOff>96383</xdr:rowOff>
    </xdr:to>
    <xdr:pic>
      <xdr:nvPicPr>
        <xdr:cNvPr id="2713" name="Рисунок 2">
          <a:extLst>
            <a:ext uri="{FF2B5EF4-FFF2-40B4-BE49-F238E27FC236}">
              <a16:creationId xmlns:a16="http://schemas.microsoft.com/office/drawing/2014/main" id="{00000000-0008-0000-0000-0000990A0000}"/>
            </a:ext>
          </a:extLst>
        </xdr:cNvPr>
        <xdr:cNvPicPr preferRelativeResize="0">
          <a:picLocks/>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bwMode="auto">
        <a:xfrm>
          <a:off x="355600" y="766748696"/>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742</xdr:row>
      <xdr:rowOff>127000</xdr:rowOff>
    </xdr:from>
    <xdr:to>
      <xdr:col>19</xdr:col>
      <xdr:colOff>300030</xdr:colOff>
      <xdr:row>745</xdr:row>
      <xdr:rowOff>96383</xdr:rowOff>
    </xdr:to>
    <xdr:pic>
      <xdr:nvPicPr>
        <xdr:cNvPr id="2714" name="Рисунок 2">
          <a:extLst>
            <a:ext uri="{FF2B5EF4-FFF2-40B4-BE49-F238E27FC236}">
              <a16:creationId xmlns:a16="http://schemas.microsoft.com/office/drawing/2014/main" id="{00000000-0008-0000-0000-00009A0A0000}"/>
            </a:ext>
          </a:extLst>
        </xdr:cNvPr>
        <xdr:cNvPicPr preferRelativeResize="0">
          <a:picLocks/>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bwMode="auto">
        <a:xfrm>
          <a:off x="7390848" y="766748696"/>
          <a:ext cx="1266334"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747</xdr:row>
      <xdr:rowOff>127000</xdr:rowOff>
    </xdr:from>
    <xdr:to>
      <xdr:col>2</xdr:col>
      <xdr:colOff>304512</xdr:colOff>
      <xdr:row>750</xdr:row>
      <xdr:rowOff>96381</xdr:rowOff>
    </xdr:to>
    <xdr:pic>
      <xdr:nvPicPr>
        <xdr:cNvPr id="2715" name="Рисунок 2">
          <a:extLst>
            <a:ext uri="{FF2B5EF4-FFF2-40B4-BE49-F238E27FC236}">
              <a16:creationId xmlns:a16="http://schemas.microsoft.com/office/drawing/2014/main" id="{00000000-0008-0000-0000-00009B0A0000}"/>
            </a:ext>
          </a:extLst>
        </xdr:cNvPr>
        <xdr:cNvPicPr preferRelativeResize="0">
          <a:picLocks/>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bwMode="auto">
        <a:xfrm>
          <a:off x="355600" y="769109239"/>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747</xdr:row>
      <xdr:rowOff>127000</xdr:rowOff>
    </xdr:from>
    <xdr:to>
      <xdr:col>19</xdr:col>
      <xdr:colOff>300030</xdr:colOff>
      <xdr:row>750</xdr:row>
      <xdr:rowOff>96381</xdr:rowOff>
    </xdr:to>
    <xdr:pic>
      <xdr:nvPicPr>
        <xdr:cNvPr id="2716" name="Рисунок 2">
          <a:extLst>
            <a:ext uri="{FF2B5EF4-FFF2-40B4-BE49-F238E27FC236}">
              <a16:creationId xmlns:a16="http://schemas.microsoft.com/office/drawing/2014/main" id="{00000000-0008-0000-0000-00009C0A0000}"/>
            </a:ext>
          </a:extLst>
        </xdr:cNvPr>
        <xdr:cNvPicPr preferRelativeResize="0">
          <a:picLocks/>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bwMode="auto">
        <a:xfrm>
          <a:off x="7390848" y="769109239"/>
          <a:ext cx="1266334"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752</xdr:row>
      <xdr:rowOff>127000</xdr:rowOff>
    </xdr:from>
    <xdr:to>
      <xdr:col>2</xdr:col>
      <xdr:colOff>304512</xdr:colOff>
      <xdr:row>755</xdr:row>
      <xdr:rowOff>96382</xdr:rowOff>
    </xdr:to>
    <xdr:pic>
      <xdr:nvPicPr>
        <xdr:cNvPr id="2717" name="Рисунок 2">
          <a:extLst>
            <a:ext uri="{FF2B5EF4-FFF2-40B4-BE49-F238E27FC236}">
              <a16:creationId xmlns:a16="http://schemas.microsoft.com/office/drawing/2014/main" id="{00000000-0008-0000-0000-00009D0A0000}"/>
            </a:ext>
          </a:extLst>
        </xdr:cNvPr>
        <xdr:cNvPicPr preferRelativeResize="0">
          <a:picLocks/>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bwMode="auto">
        <a:xfrm>
          <a:off x="355600" y="771469783"/>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752</xdr:row>
      <xdr:rowOff>127000</xdr:rowOff>
    </xdr:from>
    <xdr:to>
      <xdr:col>19</xdr:col>
      <xdr:colOff>300030</xdr:colOff>
      <xdr:row>755</xdr:row>
      <xdr:rowOff>96382</xdr:rowOff>
    </xdr:to>
    <xdr:pic>
      <xdr:nvPicPr>
        <xdr:cNvPr id="2718" name="Рисунок 2">
          <a:extLst>
            <a:ext uri="{FF2B5EF4-FFF2-40B4-BE49-F238E27FC236}">
              <a16:creationId xmlns:a16="http://schemas.microsoft.com/office/drawing/2014/main" id="{00000000-0008-0000-0000-00009E0A0000}"/>
            </a:ext>
          </a:extLst>
        </xdr:cNvPr>
        <xdr:cNvPicPr preferRelativeResize="0">
          <a:picLocks/>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bwMode="auto">
        <a:xfrm>
          <a:off x="7390848" y="771469783"/>
          <a:ext cx="1266334"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757</xdr:row>
      <xdr:rowOff>127000</xdr:rowOff>
    </xdr:from>
    <xdr:to>
      <xdr:col>2</xdr:col>
      <xdr:colOff>304512</xdr:colOff>
      <xdr:row>760</xdr:row>
      <xdr:rowOff>96381</xdr:rowOff>
    </xdr:to>
    <xdr:pic>
      <xdr:nvPicPr>
        <xdr:cNvPr id="2721" name="Рисунок 2">
          <a:extLst>
            <a:ext uri="{FF2B5EF4-FFF2-40B4-BE49-F238E27FC236}">
              <a16:creationId xmlns:a16="http://schemas.microsoft.com/office/drawing/2014/main" id="{00000000-0008-0000-0000-0000A10A0000}"/>
            </a:ext>
          </a:extLst>
        </xdr:cNvPr>
        <xdr:cNvPicPr preferRelativeResize="0">
          <a:picLocks/>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bwMode="auto">
        <a:xfrm>
          <a:off x="355600" y="776190870"/>
          <a:ext cx="1265847" cy="189922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757</xdr:row>
      <xdr:rowOff>127000</xdr:rowOff>
    </xdr:from>
    <xdr:to>
      <xdr:col>19</xdr:col>
      <xdr:colOff>300030</xdr:colOff>
      <xdr:row>760</xdr:row>
      <xdr:rowOff>96381</xdr:rowOff>
    </xdr:to>
    <xdr:pic>
      <xdr:nvPicPr>
        <xdr:cNvPr id="2722" name="Рисунок 2">
          <a:extLst>
            <a:ext uri="{FF2B5EF4-FFF2-40B4-BE49-F238E27FC236}">
              <a16:creationId xmlns:a16="http://schemas.microsoft.com/office/drawing/2014/main" id="{00000000-0008-0000-0000-0000A20A0000}"/>
            </a:ext>
          </a:extLst>
        </xdr:cNvPr>
        <xdr:cNvPicPr preferRelativeResize="0">
          <a:picLocks/>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bwMode="auto">
        <a:xfrm>
          <a:off x="7390848" y="776190870"/>
          <a:ext cx="1266334" cy="189922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293</xdr:row>
      <xdr:rowOff>127180</xdr:rowOff>
    </xdr:from>
    <xdr:to>
      <xdr:col>2</xdr:col>
      <xdr:colOff>304512</xdr:colOff>
      <xdr:row>295</xdr:row>
      <xdr:rowOff>96562</xdr:rowOff>
    </xdr:to>
    <xdr:pic>
      <xdr:nvPicPr>
        <xdr:cNvPr id="1582" name="Picture 103109">
          <a:extLst>
            <a:ext uri="{FF2B5EF4-FFF2-40B4-BE49-F238E27FC236}">
              <a16:creationId xmlns:a16="http://schemas.microsoft.com/office/drawing/2014/main" id="{00000000-0008-0000-0000-00002E060000}"/>
            </a:ext>
          </a:extLst>
        </xdr:cNvPr>
        <xdr:cNvPicPr preferRelativeResize="0">
          <a:picLocks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bwMode="auto">
        <a:xfrm>
          <a:off x="355600" y="402131876"/>
          <a:ext cx="1265847" cy="1899229"/>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729</xdr:row>
      <xdr:rowOff>98605</xdr:rowOff>
    </xdr:from>
    <xdr:to>
      <xdr:col>2</xdr:col>
      <xdr:colOff>301150</xdr:colOff>
      <xdr:row>730</xdr:row>
      <xdr:rowOff>1787530</xdr:rowOff>
    </xdr:to>
    <xdr:pic>
      <xdr:nvPicPr>
        <xdr:cNvPr id="2019" name="Picture 349">
          <a:extLst>
            <a:ext uri="{FF2B5EF4-FFF2-40B4-BE49-F238E27FC236}">
              <a16:creationId xmlns:a16="http://schemas.microsoft.com/office/drawing/2014/main" id="{00000000-0008-0000-0000-0000E3070000}"/>
            </a:ext>
          </a:extLst>
        </xdr:cNvPr>
        <xdr:cNvPicPr preferRelativeResize="0">
          <a:picLocks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bwMode="auto">
        <a:xfrm>
          <a:off x="355600" y="75167908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733</xdr:row>
      <xdr:rowOff>98605</xdr:rowOff>
    </xdr:from>
    <xdr:to>
      <xdr:col>2</xdr:col>
      <xdr:colOff>301150</xdr:colOff>
      <xdr:row>734</xdr:row>
      <xdr:rowOff>1787530</xdr:rowOff>
    </xdr:to>
    <xdr:pic>
      <xdr:nvPicPr>
        <xdr:cNvPr id="2023" name="Picture 349">
          <a:extLst>
            <a:ext uri="{FF2B5EF4-FFF2-40B4-BE49-F238E27FC236}">
              <a16:creationId xmlns:a16="http://schemas.microsoft.com/office/drawing/2014/main" id="{00000000-0008-0000-0000-0000E7070000}"/>
            </a:ext>
          </a:extLst>
        </xdr:cNvPr>
        <xdr:cNvPicPr preferRelativeResize="0">
          <a:picLocks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bwMode="auto">
        <a:xfrm>
          <a:off x="355600" y="75902575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1367</xdr:row>
      <xdr:rowOff>127178</xdr:rowOff>
    </xdr:from>
    <xdr:to>
      <xdr:col>2</xdr:col>
      <xdr:colOff>304512</xdr:colOff>
      <xdr:row>1369</xdr:row>
      <xdr:rowOff>96560</xdr:rowOff>
    </xdr:to>
    <xdr:pic>
      <xdr:nvPicPr>
        <xdr:cNvPr id="2779" name="Рисунок 7">
          <a:extLst>
            <a:ext uri="{FF2B5EF4-FFF2-40B4-BE49-F238E27FC236}">
              <a16:creationId xmlns:a16="http://schemas.microsoft.com/office/drawing/2014/main" id="{00000000-0008-0000-0000-0000DB0A0000}"/>
            </a:ext>
          </a:extLst>
        </xdr:cNvPr>
        <xdr:cNvPicPr preferRelativeResize="0">
          <a:picLocks/>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bwMode="auto">
        <a:xfrm>
          <a:off x="355600" y="1253492939"/>
          <a:ext cx="1265847"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1371</xdr:row>
      <xdr:rowOff>127178</xdr:rowOff>
    </xdr:from>
    <xdr:to>
      <xdr:col>2</xdr:col>
      <xdr:colOff>304512</xdr:colOff>
      <xdr:row>1373</xdr:row>
      <xdr:rowOff>96559</xdr:rowOff>
    </xdr:to>
    <xdr:pic>
      <xdr:nvPicPr>
        <xdr:cNvPr id="2790" name="Рисунок 7">
          <a:extLst>
            <a:ext uri="{FF2B5EF4-FFF2-40B4-BE49-F238E27FC236}">
              <a16:creationId xmlns:a16="http://schemas.microsoft.com/office/drawing/2014/main" id="{00000000-0008-0000-0000-0000E60A0000}"/>
            </a:ext>
          </a:extLst>
        </xdr:cNvPr>
        <xdr:cNvPicPr preferRelativeResize="0">
          <a:picLocks/>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bwMode="auto">
        <a:xfrm>
          <a:off x="355600" y="1255853482"/>
          <a:ext cx="1265847" cy="189922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716</xdr:row>
      <xdr:rowOff>127179</xdr:rowOff>
    </xdr:from>
    <xdr:to>
      <xdr:col>2</xdr:col>
      <xdr:colOff>304512</xdr:colOff>
      <xdr:row>718</xdr:row>
      <xdr:rowOff>118973</xdr:rowOff>
    </xdr:to>
    <xdr:pic>
      <xdr:nvPicPr>
        <xdr:cNvPr id="1312" name="Рисунок 1">
          <a:extLst>
            <a:ext uri="{FF2B5EF4-FFF2-40B4-BE49-F238E27FC236}">
              <a16:creationId xmlns:a16="http://schemas.microsoft.com/office/drawing/2014/main" id="{00000000-0008-0000-0000-000020050000}"/>
            </a:ext>
          </a:extLst>
        </xdr:cNvPr>
        <xdr:cNvPicPr preferRelativeResize="0">
          <a:picLocks/>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bwMode="auto">
        <a:xfrm>
          <a:off x="355600" y="741992157"/>
          <a:ext cx="1265847" cy="1905077"/>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696</xdr:row>
      <xdr:rowOff>127179</xdr:rowOff>
    </xdr:from>
    <xdr:to>
      <xdr:col>2</xdr:col>
      <xdr:colOff>304512</xdr:colOff>
      <xdr:row>698</xdr:row>
      <xdr:rowOff>118974</xdr:rowOff>
    </xdr:to>
    <xdr:pic>
      <xdr:nvPicPr>
        <xdr:cNvPr id="1317" name="Рисунок 1">
          <a:extLst>
            <a:ext uri="{FF2B5EF4-FFF2-40B4-BE49-F238E27FC236}">
              <a16:creationId xmlns:a16="http://schemas.microsoft.com/office/drawing/2014/main" id="{00000000-0008-0000-0000-000025050000}"/>
            </a:ext>
          </a:extLst>
        </xdr:cNvPr>
        <xdr:cNvPicPr preferRelativeResize="0">
          <a:picLocks/>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bwMode="auto">
        <a:xfrm>
          <a:off x="355600" y="730272266"/>
          <a:ext cx="1265847" cy="190507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700</xdr:row>
      <xdr:rowOff>127180</xdr:rowOff>
    </xdr:from>
    <xdr:to>
      <xdr:col>2</xdr:col>
      <xdr:colOff>304512</xdr:colOff>
      <xdr:row>702</xdr:row>
      <xdr:rowOff>118973</xdr:rowOff>
    </xdr:to>
    <xdr:pic>
      <xdr:nvPicPr>
        <xdr:cNvPr id="1319" name="Рисунок 1">
          <a:extLst>
            <a:ext uri="{FF2B5EF4-FFF2-40B4-BE49-F238E27FC236}">
              <a16:creationId xmlns:a16="http://schemas.microsoft.com/office/drawing/2014/main" id="{00000000-0008-0000-0000-000027050000}"/>
            </a:ext>
          </a:extLst>
        </xdr:cNvPr>
        <xdr:cNvPicPr preferRelativeResize="0">
          <a:picLocks/>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bwMode="auto">
        <a:xfrm>
          <a:off x="355600" y="732616245"/>
          <a:ext cx="1265847" cy="190507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704</xdr:row>
      <xdr:rowOff>127179</xdr:rowOff>
    </xdr:from>
    <xdr:to>
      <xdr:col>2</xdr:col>
      <xdr:colOff>304512</xdr:colOff>
      <xdr:row>706</xdr:row>
      <xdr:rowOff>118973</xdr:rowOff>
    </xdr:to>
    <xdr:pic>
      <xdr:nvPicPr>
        <xdr:cNvPr id="1320" name="Рисунок 1">
          <a:extLst>
            <a:ext uri="{FF2B5EF4-FFF2-40B4-BE49-F238E27FC236}">
              <a16:creationId xmlns:a16="http://schemas.microsoft.com/office/drawing/2014/main" id="{00000000-0008-0000-0000-000028050000}"/>
            </a:ext>
          </a:extLst>
        </xdr:cNvPr>
        <xdr:cNvPicPr preferRelativeResize="0">
          <a:picLocks/>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bwMode="auto">
        <a:xfrm>
          <a:off x="355600" y="734960222"/>
          <a:ext cx="1265847" cy="1905077"/>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708</xdr:row>
      <xdr:rowOff>127179</xdr:rowOff>
    </xdr:from>
    <xdr:to>
      <xdr:col>2</xdr:col>
      <xdr:colOff>304512</xdr:colOff>
      <xdr:row>710</xdr:row>
      <xdr:rowOff>118973</xdr:rowOff>
    </xdr:to>
    <xdr:pic>
      <xdr:nvPicPr>
        <xdr:cNvPr id="1325" name="Рисунок 1">
          <a:extLst>
            <a:ext uri="{FF2B5EF4-FFF2-40B4-BE49-F238E27FC236}">
              <a16:creationId xmlns:a16="http://schemas.microsoft.com/office/drawing/2014/main" id="{00000000-0008-0000-0000-00002D050000}"/>
            </a:ext>
          </a:extLst>
        </xdr:cNvPr>
        <xdr:cNvPicPr preferRelativeResize="0">
          <a:picLocks/>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bwMode="auto">
        <a:xfrm>
          <a:off x="355600" y="737304201"/>
          <a:ext cx="1265847" cy="190507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712</xdr:row>
      <xdr:rowOff>127179</xdr:rowOff>
    </xdr:from>
    <xdr:to>
      <xdr:col>2</xdr:col>
      <xdr:colOff>304512</xdr:colOff>
      <xdr:row>714</xdr:row>
      <xdr:rowOff>118974</xdr:rowOff>
    </xdr:to>
    <xdr:pic>
      <xdr:nvPicPr>
        <xdr:cNvPr id="1328" name="Рисунок 1">
          <a:extLst>
            <a:ext uri="{FF2B5EF4-FFF2-40B4-BE49-F238E27FC236}">
              <a16:creationId xmlns:a16="http://schemas.microsoft.com/office/drawing/2014/main" id="{00000000-0008-0000-0000-000030050000}"/>
            </a:ext>
          </a:extLst>
        </xdr:cNvPr>
        <xdr:cNvPicPr preferRelativeResize="0">
          <a:picLocks/>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bwMode="auto">
        <a:xfrm>
          <a:off x="355600" y="739648179"/>
          <a:ext cx="1265847" cy="190507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1362</xdr:row>
      <xdr:rowOff>127360</xdr:rowOff>
    </xdr:from>
    <xdr:to>
      <xdr:col>2</xdr:col>
      <xdr:colOff>304512</xdr:colOff>
      <xdr:row>1364</xdr:row>
      <xdr:rowOff>96741</xdr:rowOff>
    </xdr:to>
    <xdr:pic>
      <xdr:nvPicPr>
        <xdr:cNvPr id="2051" name="Picture 93126">
          <a:extLst>
            <a:ext uri="{FF2B5EF4-FFF2-40B4-BE49-F238E27FC236}">
              <a16:creationId xmlns:a16="http://schemas.microsoft.com/office/drawing/2014/main" id="{00000000-0008-0000-0000-000003080000}"/>
            </a:ext>
          </a:extLst>
        </xdr:cNvPr>
        <xdr:cNvPicPr preferRelativeResize="0">
          <a:picLocks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bwMode="auto">
        <a:xfrm>
          <a:off x="355600" y="1248482143"/>
          <a:ext cx="1265847" cy="189922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1358</xdr:row>
      <xdr:rowOff>127360</xdr:rowOff>
    </xdr:from>
    <xdr:to>
      <xdr:col>2</xdr:col>
      <xdr:colOff>304512</xdr:colOff>
      <xdr:row>1360</xdr:row>
      <xdr:rowOff>96742</xdr:rowOff>
    </xdr:to>
    <xdr:pic>
      <xdr:nvPicPr>
        <xdr:cNvPr id="2242" name="Picture 93126">
          <a:extLst>
            <a:ext uri="{FF2B5EF4-FFF2-40B4-BE49-F238E27FC236}">
              <a16:creationId xmlns:a16="http://schemas.microsoft.com/office/drawing/2014/main" id="{00000000-0008-0000-0000-0000C2080000}"/>
            </a:ext>
          </a:extLst>
        </xdr:cNvPr>
        <xdr:cNvPicPr preferRelativeResize="0">
          <a:picLocks noChangeArrowheads="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bwMode="auto">
        <a:xfrm>
          <a:off x="355600" y="1239048251"/>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1354</xdr:row>
      <xdr:rowOff>127360</xdr:rowOff>
    </xdr:from>
    <xdr:to>
      <xdr:col>2</xdr:col>
      <xdr:colOff>304512</xdr:colOff>
      <xdr:row>1356</xdr:row>
      <xdr:rowOff>96743</xdr:rowOff>
    </xdr:to>
    <xdr:pic>
      <xdr:nvPicPr>
        <xdr:cNvPr id="2244" name="Picture 93126">
          <a:extLst>
            <a:ext uri="{FF2B5EF4-FFF2-40B4-BE49-F238E27FC236}">
              <a16:creationId xmlns:a16="http://schemas.microsoft.com/office/drawing/2014/main" id="{00000000-0008-0000-0000-0000C4080000}"/>
            </a:ext>
          </a:extLst>
        </xdr:cNvPr>
        <xdr:cNvPicPr preferRelativeResize="0">
          <a:picLocks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bwMode="auto">
        <a:xfrm>
          <a:off x="355600" y="1234327164"/>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1325</xdr:row>
      <xdr:rowOff>127180</xdr:rowOff>
    </xdr:from>
    <xdr:to>
      <xdr:col>2</xdr:col>
      <xdr:colOff>304512</xdr:colOff>
      <xdr:row>1327</xdr:row>
      <xdr:rowOff>96563</xdr:rowOff>
    </xdr:to>
    <xdr:pic>
      <xdr:nvPicPr>
        <xdr:cNvPr id="2346" name="Рисунок 7">
          <a:extLst>
            <a:ext uri="{FF2B5EF4-FFF2-40B4-BE49-F238E27FC236}">
              <a16:creationId xmlns:a16="http://schemas.microsoft.com/office/drawing/2014/main" id="{00000000-0008-0000-0000-00002A090000}"/>
            </a:ext>
          </a:extLst>
        </xdr:cNvPr>
        <xdr:cNvPicPr preferRelativeResize="0">
          <a:picLocks/>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bwMode="auto">
        <a:xfrm>
          <a:off x="355600" y="1208071115"/>
          <a:ext cx="1265847"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1329</xdr:row>
      <xdr:rowOff>127180</xdr:rowOff>
    </xdr:from>
    <xdr:to>
      <xdr:col>2</xdr:col>
      <xdr:colOff>304512</xdr:colOff>
      <xdr:row>1331</xdr:row>
      <xdr:rowOff>96563</xdr:rowOff>
    </xdr:to>
    <xdr:pic>
      <xdr:nvPicPr>
        <xdr:cNvPr id="2350" name="Рисунок 7">
          <a:extLst>
            <a:ext uri="{FF2B5EF4-FFF2-40B4-BE49-F238E27FC236}">
              <a16:creationId xmlns:a16="http://schemas.microsoft.com/office/drawing/2014/main" id="{00000000-0008-0000-0000-00002E090000}"/>
            </a:ext>
          </a:extLst>
        </xdr:cNvPr>
        <xdr:cNvPicPr preferRelativeResize="0">
          <a:picLocks/>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bwMode="auto">
        <a:xfrm>
          <a:off x="355600" y="1212792202"/>
          <a:ext cx="1265847"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1333</xdr:row>
      <xdr:rowOff>127180</xdr:rowOff>
    </xdr:from>
    <xdr:to>
      <xdr:col>2</xdr:col>
      <xdr:colOff>304512</xdr:colOff>
      <xdr:row>1335</xdr:row>
      <xdr:rowOff>96562</xdr:rowOff>
    </xdr:to>
    <xdr:pic>
      <xdr:nvPicPr>
        <xdr:cNvPr id="2352" name="Рисунок 7">
          <a:extLst>
            <a:ext uri="{FF2B5EF4-FFF2-40B4-BE49-F238E27FC236}">
              <a16:creationId xmlns:a16="http://schemas.microsoft.com/office/drawing/2014/main" id="{00000000-0008-0000-0000-000030090000}"/>
            </a:ext>
          </a:extLst>
        </xdr:cNvPr>
        <xdr:cNvPicPr preferRelativeResize="0">
          <a:picLocks/>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bwMode="auto">
        <a:xfrm>
          <a:off x="355600" y="1215152745"/>
          <a:ext cx="1265847"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1341</xdr:row>
      <xdr:rowOff>127179</xdr:rowOff>
    </xdr:from>
    <xdr:to>
      <xdr:col>2</xdr:col>
      <xdr:colOff>304512</xdr:colOff>
      <xdr:row>1343</xdr:row>
      <xdr:rowOff>96563</xdr:rowOff>
    </xdr:to>
    <xdr:pic>
      <xdr:nvPicPr>
        <xdr:cNvPr id="2354" name="Рисунок 7">
          <a:extLst>
            <a:ext uri="{FF2B5EF4-FFF2-40B4-BE49-F238E27FC236}">
              <a16:creationId xmlns:a16="http://schemas.microsoft.com/office/drawing/2014/main" id="{00000000-0008-0000-0000-000032090000}"/>
            </a:ext>
          </a:extLst>
        </xdr:cNvPr>
        <xdr:cNvPicPr preferRelativeResize="0">
          <a:picLocks/>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bwMode="auto">
        <a:xfrm>
          <a:off x="355600" y="1219873831"/>
          <a:ext cx="1265847" cy="189923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1320</xdr:row>
      <xdr:rowOff>127000</xdr:rowOff>
    </xdr:from>
    <xdr:to>
      <xdr:col>2</xdr:col>
      <xdr:colOff>304512</xdr:colOff>
      <xdr:row>1322</xdr:row>
      <xdr:rowOff>96382</xdr:rowOff>
    </xdr:to>
    <xdr:pic>
      <xdr:nvPicPr>
        <xdr:cNvPr id="2063" name="Рисунок 6">
          <a:extLst>
            <a:ext uri="{FF2B5EF4-FFF2-40B4-BE49-F238E27FC236}">
              <a16:creationId xmlns:a16="http://schemas.microsoft.com/office/drawing/2014/main" id="{00000000-0008-0000-0000-00000F080000}"/>
            </a:ext>
          </a:extLst>
        </xdr:cNvPr>
        <xdr:cNvPicPr preferRelativeResize="0">
          <a:picLocks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bwMode="auto">
        <a:xfrm>
          <a:off x="355600" y="1205420500"/>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1308</xdr:row>
      <xdr:rowOff>127000</xdr:rowOff>
    </xdr:from>
    <xdr:to>
      <xdr:col>2</xdr:col>
      <xdr:colOff>304512</xdr:colOff>
      <xdr:row>1310</xdr:row>
      <xdr:rowOff>96381</xdr:rowOff>
    </xdr:to>
    <xdr:pic>
      <xdr:nvPicPr>
        <xdr:cNvPr id="2123" name="Рисунок 6">
          <a:extLst>
            <a:ext uri="{FF2B5EF4-FFF2-40B4-BE49-F238E27FC236}">
              <a16:creationId xmlns:a16="http://schemas.microsoft.com/office/drawing/2014/main" id="{00000000-0008-0000-0000-00004B080000}"/>
            </a:ext>
          </a:extLst>
        </xdr:cNvPr>
        <xdr:cNvPicPr preferRelativeResize="0">
          <a:picLocks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bwMode="auto">
        <a:xfrm>
          <a:off x="355600" y="1195978326"/>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1312</xdr:row>
      <xdr:rowOff>127000</xdr:rowOff>
    </xdr:from>
    <xdr:to>
      <xdr:col>2</xdr:col>
      <xdr:colOff>304512</xdr:colOff>
      <xdr:row>1314</xdr:row>
      <xdr:rowOff>96381</xdr:rowOff>
    </xdr:to>
    <xdr:pic>
      <xdr:nvPicPr>
        <xdr:cNvPr id="2130" name="Рисунок 6">
          <a:extLst>
            <a:ext uri="{FF2B5EF4-FFF2-40B4-BE49-F238E27FC236}">
              <a16:creationId xmlns:a16="http://schemas.microsoft.com/office/drawing/2014/main" id="{00000000-0008-0000-0000-000052080000}"/>
            </a:ext>
          </a:extLst>
        </xdr:cNvPr>
        <xdr:cNvPicPr preferRelativeResize="0">
          <a:picLocks noChangeArrowheads="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bwMode="auto">
        <a:xfrm>
          <a:off x="355600" y="1198338870"/>
          <a:ext cx="1265847" cy="189922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1316</xdr:row>
      <xdr:rowOff>127000</xdr:rowOff>
    </xdr:from>
    <xdr:to>
      <xdr:col>2</xdr:col>
      <xdr:colOff>304512</xdr:colOff>
      <xdr:row>1318</xdr:row>
      <xdr:rowOff>96383</xdr:rowOff>
    </xdr:to>
    <xdr:pic>
      <xdr:nvPicPr>
        <xdr:cNvPr id="2220" name="Рисунок 6">
          <a:extLst>
            <a:ext uri="{FF2B5EF4-FFF2-40B4-BE49-F238E27FC236}">
              <a16:creationId xmlns:a16="http://schemas.microsoft.com/office/drawing/2014/main" id="{00000000-0008-0000-0000-0000AC080000}"/>
            </a:ext>
          </a:extLst>
        </xdr:cNvPr>
        <xdr:cNvPicPr preferRelativeResize="0">
          <a:picLocks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bwMode="auto">
        <a:xfrm>
          <a:off x="355600" y="1203059957"/>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1299</xdr:row>
      <xdr:rowOff>127000</xdr:rowOff>
    </xdr:from>
    <xdr:to>
      <xdr:col>2</xdr:col>
      <xdr:colOff>304512</xdr:colOff>
      <xdr:row>1301</xdr:row>
      <xdr:rowOff>96383</xdr:rowOff>
    </xdr:to>
    <xdr:pic>
      <xdr:nvPicPr>
        <xdr:cNvPr id="2003" name="Picture 93126">
          <a:extLst>
            <a:ext uri="{FF2B5EF4-FFF2-40B4-BE49-F238E27FC236}">
              <a16:creationId xmlns:a16="http://schemas.microsoft.com/office/drawing/2014/main" id="{00000000-0008-0000-0000-0000D3070000}"/>
            </a:ext>
          </a:extLst>
        </xdr:cNvPr>
        <xdr:cNvPicPr preferRelativeResize="0">
          <a:picLocks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bwMode="auto">
        <a:xfrm>
          <a:off x="355600" y="1188606804"/>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1291</xdr:row>
      <xdr:rowOff>127178</xdr:rowOff>
    </xdr:from>
    <xdr:to>
      <xdr:col>2</xdr:col>
      <xdr:colOff>304512</xdr:colOff>
      <xdr:row>1293</xdr:row>
      <xdr:rowOff>96560</xdr:rowOff>
    </xdr:to>
    <xdr:pic>
      <xdr:nvPicPr>
        <xdr:cNvPr id="2005" name="Picture 93126">
          <a:extLst>
            <a:ext uri="{FF2B5EF4-FFF2-40B4-BE49-F238E27FC236}">
              <a16:creationId xmlns:a16="http://schemas.microsoft.com/office/drawing/2014/main" id="{00000000-0008-0000-0000-0000D5070000}"/>
            </a:ext>
          </a:extLst>
        </xdr:cNvPr>
        <xdr:cNvPicPr preferRelativeResize="0">
          <a:picLocks noChangeArrowheads="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bwMode="auto">
        <a:xfrm>
          <a:off x="355600" y="1181525352"/>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1295</xdr:row>
      <xdr:rowOff>127180</xdr:rowOff>
    </xdr:from>
    <xdr:to>
      <xdr:col>2</xdr:col>
      <xdr:colOff>304512</xdr:colOff>
      <xdr:row>1297</xdr:row>
      <xdr:rowOff>96564</xdr:rowOff>
    </xdr:to>
    <xdr:pic>
      <xdr:nvPicPr>
        <xdr:cNvPr id="2014" name="Picture 93126">
          <a:extLst>
            <a:ext uri="{FF2B5EF4-FFF2-40B4-BE49-F238E27FC236}">
              <a16:creationId xmlns:a16="http://schemas.microsoft.com/office/drawing/2014/main" id="{00000000-0008-0000-0000-0000DE070000}"/>
            </a:ext>
          </a:extLst>
        </xdr:cNvPr>
        <xdr:cNvPicPr preferRelativeResize="0">
          <a:picLocks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bwMode="auto">
        <a:xfrm>
          <a:off x="355600" y="1183885897"/>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1287</xdr:row>
      <xdr:rowOff>126998</xdr:rowOff>
    </xdr:from>
    <xdr:to>
      <xdr:col>2</xdr:col>
      <xdr:colOff>304512</xdr:colOff>
      <xdr:row>1289</xdr:row>
      <xdr:rowOff>96380</xdr:rowOff>
    </xdr:to>
    <xdr:pic>
      <xdr:nvPicPr>
        <xdr:cNvPr id="2120" name="Picture 93126">
          <a:extLst>
            <a:ext uri="{FF2B5EF4-FFF2-40B4-BE49-F238E27FC236}">
              <a16:creationId xmlns:a16="http://schemas.microsoft.com/office/drawing/2014/main" id="{00000000-0008-0000-0000-000048080000}"/>
            </a:ext>
          </a:extLst>
        </xdr:cNvPr>
        <xdr:cNvPicPr preferRelativeResize="0">
          <a:picLocks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bwMode="auto">
        <a:xfrm>
          <a:off x="355600" y="1179164628"/>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283</xdr:row>
      <xdr:rowOff>127722</xdr:rowOff>
    </xdr:from>
    <xdr:to>
      <xdr:col>2</xdr:col>
      <xdr:colOff>304512</xdr:colOff>
      <xdr:row>285</xdr:row>
      <xdr:rowOff>108311</xdr:rowOff>
    </xdr:to>
    <xdr:pic>
      <xdr:nvPicPr>
        <xdr:cNvPr id="2562" name="Picture 103119">
          <a:extLst>
            <a:ext uri="{FF2B5EF4-FFF2-40B4-BE49-F238E27FC236}">
              <a16:creationId xmlns:a16="http://schemas.microsoft.com/office/drawing/2014/main" id="{00000000-0008-0000-0000-0000020A0000}"/>
            </a:ext>
          </a:extLst>
        </xdr:cNvPr>
        <xdr:cNvPicPr preferRelativeResize="0">
          <a:picLocks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bwMode="auto">
        <a:xfrm>
          <a:off x="355600" y="374948896"/>
          <a:ext cx="1265847" cy="190215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1278</xdr:row>
      <xdr:rowOff>127181</xdr:rowOff>
    </xdr:from>
    <xdr:to>
      <xdr:col>2</xdr:col>
      <xdr:colOff>304512</xdr:colOff>
      <xdr:row>1279</xdr:row>
      <xdr:rowOff>1811064</xdr:rowOff>
    </xdr:to>
    <xdr:pic>
      <xdr:nvPicPr>
        <xdr:cNvPr id="2572" name="Рисунок 6">
          <a:extLst>
            <a:ext uri="{FF2B5EF4-FFF2-40B4-BE49-F238E27FC236}">
              <a16:creationId xmlns:a16="http://schemas.microsoft.com/office/drawing/2014/main" id="{00000000-0008-0000-0000-00000C0A0000}"/>
            </a:ext>
          </a:extLst>
        </xdr:cNvPr>
        <xdr:cNvPicPr preferRelativeResize="0">
          <a:picLocks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bwMode="auto">
        <a:xfrm>
          <a:off x="355600" y="1164537724"/>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1731</xdr:row>
      <xdr:rowOff>127180</xdr:rowOff>
    </xdr:from>
    <xdr:to>
      <xdr:col>2</xdr:col>
      <xdr:colOff>304512</xdr:colOff>
      <xdr:row>1733</xdr:row>
      <xdr:rowOff>96563</xdr:rowOff>
    </xdr:to>
    <xdr:pic>
      <xdr:nvPicPr>
        <xdr:cNvPr id="2614" name="Рисунок 4">
          <a:extLst>
            <a:ext uri="{FF2B5EF4-FFF2-40B4-BE49-F238E27FC236}">
              <a16:creationId xmlns:a16="http://schemas.microsoft.com/office/drawing/2014/main" id="{00000000-0008-0000-0000-0000360A0000}"/>
            </a:ext>
          </a:extLst>
        </xdr:cNvPr>
        <xdr:cNvPicPr preferRelativeResize="0">
          <a:picLocks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bwMode="auto">
        <a:xfrm>
          <a:off x="355600" y="1515836289"/>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1735</xdr:row>
      <xdr:rowOff>127180</xdr:rowOff>
    </xdr:from>
    <xdr:to>
      <xdr:col>2</xdr:col>
      <xdr:colOff>304512</xdr:colOff>
      <xdr:row>1737</xdr:row>
      <xdr:rowOff>96562</xdr:rowOff>
    </xdr:to>
    <xdr:pic>
      <xdr:nvPicPr>
        <xdr:cNvPr id="2616" name="Рисунок 4">
          <a:extLst>
            <a:ext uri="{FF2B5EF4-FFF2-40B4-BE49-F238E27FC236}">
              <a16:creationId xmlns:a16="http://schemas.microsoft.com/office/drawing/2014/main" id="{00000000-0008-0000-0000-0000380A0000}"/>
            </a:ext>
          </a:extLst>
        </xdr:cNvPr>
        <xdr:cNvPicPr preferRelativeResize="0">
          <a:picLocks noChangeArrowheads="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bwMode="auto">
        <a:xfrm>
          <a:off x="355600" y="1518196832"/>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270</xdr:row>
      <xdr:rowOff>128079</xdr:rowOff>
    </xdr:from>
    <xdr:to>
      <xdr:col>2</xdr:col>
      <xdr:colOff>304512</xdr:colOff>
      <xdr:row>272</xdr:row>
      <xdr:rowOff>108666</xdr:rowOff>
    </xdr:to>
    <xdr:pic>
      <xdr:nvPicPr>
        <xdr:cNvPr id="1930" name="Picture 103119">
          <a:extLst>
            <a:ext uri="{FF2B5EF4-FFF2-40B4-BE49-F238E27FC236}">
              <a16:creationId xmlns:a16="http://schemas.microsoft.com/office/drawing/2014/main" id="{00000000-0008-0000-0000-00008A070000}"/>
            </a:ext>
          </a:extLst>
        </xdr:cNvPr>
        <xdr:cNvPicPr preferRelativeResize="0">
          <a:picLocks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bwMode="auto">
        <a:xfrm>
          <a:off x="355600" y="348776209"/>
          <a:ext cx="1265847" cy="190215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278</xdr:row>
      <xdr:rowOff>128080</xdr:rowOff>
    </xdr:from>
    <xdr:to>
      <xdr:col>2</xdr:col>
      <xdr:colOff>304512</xdr:colOff>
      <xdr:row>280</xdr:row>
      <xdr:rowOff>108667</xdr:rowOff>
    </xdr:to>
    <xdr:pic>
      <xdr:nvPicPr>
        <xdr:cNvPr id="2419" name="Picture 103119">
          <a:extLst>
            <a:ext uri="{FF2B5EF4-FFF2-40B4-BE49-F238E27FC236}">
              <a16:creationId xmlns:a16="http://schemas.microsoft.com/office/drawing/2014/main" id="{00000000-0008-0000-0000-000073090000}"/>
            </a:ext>
          </a:extLst>
        </xdr:cNvPr>
        <xdr:cNvPicPr preferRelativeResize="0">
          <a:picLocks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bwMode="auto">
        <a:xfrm>
          <a:off x="355600" y="355832993"/>
          <a:ext cx="1265847" cy="190215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274</xdr:row>
      <xdr:rowOff>128080</xdr:rowOff>
    </xdr:from>
    <xdr:to>
      <xdr:col>2</xdr:col>
      <xdr:colOff>304512</xdr:colOff>
      <xdr:row>276</xdr:row>
      <xdr:rowOff>108667</xdr:rowOff>
    </xdr:to>
    <xdr:pic>
      <xdr:nvPicPr>
        <xdr:cNvPr id="2420" name="Picture 103119">
          <a:extLst>
            <a:ext uri="{FF2B5EF4-FFF2-40B4-BE49-F238E27FC236}">
              <a16:creationId xmlns:a16="http://schemas.microsoft.com/office/drawing/2014/main" id="{00000000-0008-0000-0000-000074090000}"/>
            </a:ext>
          </a:extLst>
        </xdr:cNvPr>
        <xdr:cNvPicPr preferRelativeResize="0">
          <a:picLocks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bwMode="auto">
        <a:xfrm>
          <a:off x="355600" y="353480732"/>
          <a:ext cx="1265847" cy="190215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1722</xdr:row>
      <xdr:rowOff>127360</xdr:rowOff>
    </xdr:from>
    <xdr:to>
      <xdr:col>2</xdr:col>
      <xdr:colOff>304512</xdr:colOff>
      <xdr:row>1724</xdr:row>
      <xdr:rowOff>96741</xdr:rowOff>
    </xdr:to>
    <xdr:pic>
      <xdr:nvPicPr>
        <xdr:cNvPr id="2464" name="Рисунок 4">
          <a:extLst>
            <a:ext uri="{FF2B5EF4-FFF2-40B4-BE49-F238E27FC236}">
              <a16:creationId xmlns:a16="http://schemas.microsoft.com/office/drawing/2014/main" id="{00000000-0008-0000-0000-0000A0090000}"/>
            </a:ext>
          </a:extLst>
        </xdr:cNvPr>
        <xdr:cNvPicPr preferRelativeResize="0">
          <a:picLocks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bwMode="auto">
        <a:xfrm>
          <a:off x="355600" y="1510825490"/>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1706</xdr:row>
      <xdr:rowOff>127360</xdr:rowOff>
    </xdr:from>
    <xdr:to>
      <xdr:col>2</xdr:col>
      <xdr:colOff>304512</xdr:colOff>
      <xdr:row>1708</xdr:row>
      <xdr:rowOff>96744</xdr:rowOff>
    </xdr:to>
    <xdr:pic>
      <xdr:nvPicPr>
        <xdr:cNvPr id="2751" name="Рисунок 4">
          <a:extLst>
            <a:ext uri="{FF2B5EF4-FFF2-40B4-BE49-F238E27FC236}">
              <a16:creationId xmlns:a16="http://schemas.microsoft.com/office/drawing/2014/main" id="{00000000-0008-0000-0000-0000BF0A0000}"/>
            </a:ext>
          </a:extLst>
        </xdr:cNvPr>
        <xdr:cNvPicPr preferRelativeResize="0">
          <a:picLocks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bwMode="auto">
        <a:xfrm>
          <a:off x="355600" y="1496662230"/>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1714</xdr:row>
      <xdr:rowOff>127360</xdr:rowOff>
    </xdr:from>
    <xdr:to>
      <xdr:col>2</xdr:col>
      <xdr:colOff>304512</xdr:colOff>
      <xdr:row>1716</xdr:row>
      <xdr:rowOff>96742</xdr:rowOff>
    </xdr:to>
    <xdr:pic>
      <xdr:nvPicPr>
        <xdr:cNvPr id="2772" name="Рисунок 4">
          <a:extLst>
            <a:ext uri="{FF2B5EF4-FFF2-40B4-BE49-F238E27FC236}">
              <a16:creationId xmlns:a16="http://schemas.microsoft.com/office/drawing/2014/main" id="{00000000-0008-0000-0000-0000D40A0000}"/>
            </a:ext>
          </a:extLst>
        </xdr:cNvPr>
        <xdr:cNvPicPr preferRelativeResize="0">
          <a:picLocks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bwMode="auto">
        <a:xfrm>
          <a:off x="355600" y="1506104403"/>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1710</xdr:row>
      <xdr:rowOff>127360</xdr:rowOff>
    </xdr:from>
    <xdr:to>
      <xdr:col>2</xdr:col>
      <xdr:colOff>304512</xdr:colOff>
      <xdr:row>1712</xdr:row>
      <xdr:rowOff>96743</xdr:rowOff>
    </xdr:to>
    <xdr:pic>
      <xdr:nvPicPr>
        <xdr:cNvPr id="2777" name="Рисунок 4">
          <a:extLst>
            <a:ext uri="{FF2B5EF4-FFF2-40B4-BE49-F238E27FC236}">
              <a16:creationId xmlns:a16="http://schemas.microsoft.com/office/drawing/2014/main" id="{00000000-0008-0000-0000-0000D90A0000}"/>
            </a:ext>
          </a:extLst>
        </xdr:cNvPr>
        <xdr:cNvPicPr preferRelativeResize="0">
          <a:picLocks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bwMode="auto">
        <a:xfrm>
          <a:off x="355600" y="1501383317"/>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1718</xdr:row>
      <xdr:rowOff>127360</xdr:rowOff>
    </xdr:from>
    <xdr:to>
      <xdr:col>2</xdr:col>
      <xdr:colOff>304512</xdr:colOff>
      <xdr:row>1720</xdr:row>
      <xdr:rowOff>96741</xdr:rowOff>
    </xdr:to>
    <xdr:pic>
      <xdr:nvPicPr>
        <xdr:cNvPr id="2781" name="Рисунок 4">
          <a:extLst>
            <a:ext uri="{FF2B5EF4-FFF2-40B4-BE49-F238E27FC236}">
              <a16:creationId xmlns:a16="http://schemas.microsoft.com/office/drawing/2014/main" id="{00000000-0008-0000-0000-0000DD0A0000}"/>
            </a:ext>
          </a:extLst>
        </xdr:cNvPr>
        <xdr:cNvPicPr preferRelativeResize="0">
          <a:picLocks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bwMode="auto">
        <a:xfrm>
          <a:off x="355600" y="1508464947"/>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265</xdr:row>
      <xdr:rowOff>127000</xdr:rowOff>
    </xdr:from>
    <xdr:to>
      <xdr:col>2</xdr:col>
      <xdr:colOff>304512</xdr:colOff>
      <xdr:row>267</xdr:row>
      <xdr:rowOff>96383</xdr:rowOff>
    </xdr:to>
    <xdr:pic>
      <xdr:nvPicPr>
        <xdr:cNvPr id="1542" name="Picture 103109">
          <a:extLst>
            <a:ext uri="{FF2B5EF4-FFF2-40B4-BE49-F238E27FC236}">
              <a16:creationId xmlns:a16="http://schemas.microsoft.com/office/drawing/2014/main" id="{00000000-0008-0000-0000-000006060000}"/>
            </a:ext>
          </a:extLst>
        </xdr:cNvPr>
        <xdr:cNvPicPr preferRelativeResize="0">
          <a:picLocks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bwMode="auto">
        <a:xfrm>
          <a:off x="355600" y="346124696"/>
          <a:ext cx="1265847" cy="1899230"/>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249</xdr:row>
      <xdr:rowOff>127000</xdr:rowOff>
    </xdr:from>
    <xdr:to>
      <xdr:col>2</xdr:col>
      <xdr:colOff>304512</xdr:colOff>
      <xdr:row>251</xdr:row>
      <xdr:rowOff>107590</xdr:rowOff>
    </xdr:to>
    <xdr:pic>
      <xdr:nvPicPr>
        <xdr:cNvPr id="1544" name="Picture 103109">
          <a:extLst>
            <a:ext uri="{FF2B5EF4-FFF2-40B4-BE49-F238E27FC236}">
              <a16:creationId xmlns:a16="http://schemas.microsoft.com/office/drawing/2014/main" id="{00000000-0008-0000-0000-000008060000}"/>
            </a:ext>
          </a:extLst>
        </xdr:cNvPr>
        <xdr:cNvPicPr preferRelativeResize="0">
          <a:picLocks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bwMode="auto">
        <a:xfrm>
          <a:off x="355600" y="329658870"/>
          <a:ext cx="1265847" cy="190215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253</xdr:row>
      <xdr:rowOff>127000</xdr:rowOff>
    </xdr:from>
    <xdr:to>
      <xdr:col>2</xdr:col>
      <xdr:colOff>304512</xdr:colOff>
      <xdr:row>255</xdr:row>
      <xdr:rowOff>107587</xdr:rowOff>
    </xdr:to>
    <xdr:pic>
      <xdr:nvPicPr>
        <xdr:cNvPr id="1553" name="Picture 103109">
          <a:extLst>
            <a:ext uri="{FF2B5EF4-FFF2-40B4-BE49-F238E27FC236}">
              <a16:creationId xmlns:a16="http://schemas.microsoft.com/office/drawing/2014/main" id="{00000000-0008-0000-0000-000011060000}"/>
            </a:ext>
          </a:extLst>
        </xdr:cNvPr>
        <xdr:cNvPicPr preferRelativeResize="0">
          <a:picLocks noChangeArrowheads="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bwMode="auto">
        <a:xfrm>
          <a:off x="355600" y="334363391"/>
          <a:ext cx="1265847" cy="190215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257</xdr:row>
      <xdr:rowOff>127000</xdr:rowOff>
    </xdr:from>
    <xdr:to>
      <xdr:col>2</xdr:col>
      <xdr:colOff>304512</xdr:colOff>
      <xdr:row>259</xdr:row>
      <xdr:rowOff>107587</xdr:rowOff>
    </xdr:to>
    <xdr:pic>
      <xdr:nvPicPr>
        <xdr:cNvPr id="1559" name="Picture 103109">
          <a:extLst>
            <a:ext uri="{FF2B5EF4-FFF2-40B4-BE49-F238E27FC236}">
              <a16:creationId xmlns:a16="http://schemas.microsoft.com/office/drawing/2014/main" id="{00000000-0008-0000-0000-000017060000}"/>
            </a:ext>
          </a:extLst>
        </xdr:cNvPr>
        <xdr:cNvPicPr preferRelativeResize="0">
          <a:picLocks noChangeArrowheads="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bwMode="auto">
        <a:xfrm>
          <a:off x="355600" y="339067913"/>
          <a:ext cx="1265847" cy="1902152"/>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261</xdr:row>
      <xdr:rowOff>127000</xdr:rowOff>
    </xdr:from>
    <xdr:to>
      <xdr:col>2</xdr:col>
      <xdr:colOff>304512</xdr:colOff>
      <xdr:row>263</xdr:row>
      <xdr:rowOff>107587</xdr:rowOff>
    </xdr:to>
    <xdr:pic>
      <xdr:nvPicPr>
        <xdr:cNvPr id="1565" name="Picture 103109">
          <a:extLst>
            <a:ext uri="{FF2B5EF4-FFF2-40B4-BE49-F238E27FC236}">
              <a16:creationId xmlns:a16="http://schemas.microsoft.com/office/drawing/2014/main" id="{00000000-0008-0000-0000-00001D060000}"/>
            </a:ext>
          </a:extLst>
        </xdr:cNvPr>
        <xdr:cNvPicPr preferRelativeResize="0">
          <a:picLocks noChangeArrowheads="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bwMode="auto">
        <a:xfrm>
          <a:off x="355600" y="343772435"/>
          <a:ext cx="1265847" cy="1902152"/>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1261</xdr:row>
      <xdr:rowOff>127362</xdr:rowOff>
    </xdr:from>
    <xdr:to>
      <xdr:col>2</xdr:col>
      <xdr:colOff>304512</xdr:colOff>
      <xdr:row>1263</xdr:row>
      <xdr:rowOff>96745</xdr:rowOff>
    </xdr:to>
    <xdr:pic>
      <xdr:nvPicPr>
        <xdr:cNvPr id="1782" name="Рисунок 6">
          <a:extLst>
            <a:ext uri="{FF2B5EF4-FFF2-40B4-BE49-F238E27FC236}">
              <a16:creationId xmlns:a16="http://schemas.microsoft.com/office/drawing/2014/main" id="{00000000-0008-0000-0000-0000F6060000}"/>
            </a:ext>
          </a:extLst>
        </xdr:cNvPr>
        <xdr:cNvPicPr preferRelativeResize="0">
          <a:picLocks noChangeArrowheads="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bwMode="auto">
        <a:xfrm>
          <a:off x="355600" y="1143003123"/>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1269</xdr:row>
      <xdr:rowOff>127362</xdr:rowOff>
    </xdr:from>
    <xdr:to>
      <xdr:col>2</xdr:col>
      <xdr:colOff>304512</xdr:colOff>
      <xdr:row>1271</xdr:row>
      <xdr:rowOff>96744</xdr:rowOff>
    </xdr:to>
    <xdr:pic>
      <xdr:nvPicPr>
        <xdr:cNvPr id="1790" name="Рисунок 6">
          <a:extLst>
            <a:ext uri="{FF2B5EF4-FFF2-40B4-BE49-F238E27FC236}">
              <a16:creationId xmlns:a16="http://schemas.microsoft.com/office/drawing/2014/main" id="{00000000-0008-0000-0000-0000FE060000}"/>
            </a:ext>
          </a:extLst>
        </xdr:cNvPr>
        <xdr:cNvPicPr preferRelativeResize="0">
          <a:picLocks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bwMode="auto">
        <a:xfrm>
          <a:off x="355600" y="1150084753"/>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1265</xdr:row>
      <xdr:rowOff>127362</xdr:rowOff>
    </xdr:from>
    <xdr:to>
      <xdr:col>2</xdr:col>
      <xdr:colOff>304512</xdr:colOff>
      <xdr:row>1267</xdr:row>
      <xdr:rowOff>96745</xdr:rowOff>
    </xdr:to>
    <xdr:pic>
      <xdr:nvPicPr>
        <xdr:cNvPr id="1800" name="Рисунок 6">
          <a:extLst>
            <a:ext uri="{FF2B5EF4-FFF2-40B4-BE49-F238E27FC236}">
              <a16:creationId xmlns:a16="http://schemas.microsoft.com/office/drawing/2014/main" id="{00000000-0008-0000-0000-000008070000}"/>
            </a:ext>
          </a:extLst>
        </xdr:cNvPr>
        <xdr:cNvPicPr preferRelativeResize="0">
          <a:picLocks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bwMode="auto">
        <a:xfrm>
          <a:off x="355600" y="1147724210"/>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1273</xdr:row>
      <xdr:rowOff>127362</xdr:rowOff>
    </xdr:from>
    <xdr:to>
      <xdr:col>2</xdr:col>
      <xdr:colOff>304512</xdr:colOff>
      <xdr:row>1275</xdr:row>
      <xdr:rowOff>96744</xdr:rowOff>
    </xdr:to>
    <xdr:pic>
      <xdr:nvPicPr>
        <xdr:cNvPr id="1804" name="Рисунок 6">
          <a:extLst>
            <a:ext uri="{FF2B5EF4-FFF2-40B4-BE49-F238E27FC236}">
              <a16:creationId xmlns:a16="http://schemas.microsoft.com/office/drawing/2014/main" id="{00000000-0008-0000-0000-00000C070000}"/>
            </a:ext>
          </a:extLst>
        </xdr:cNvPr>
        <xdr:cNvPicPr preferRelativeResize="0">
          <a:picLocks noChangeArrowheads="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bwMode="auto">
        <a:xfrm>
          <a:off x="355600" y="1154805840"/>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1252</xdr:row>
      <xdr:rowOff>127363</xdr:rowOff>
    </xdr:from>
    <xdr:to>
      <xdr:col>2</xdr:col>
      <xdr:colOff>304512</xdr:colOff>
      <xdr:row>1254</xdr:row>
      <xdr:rowOff>96745</xdr:rowOff>
    </xdr:to>
    <xdr:pic>
      <xdr:nvPicPr>
        <xdr:cNvPr id="1980" name="Рисунок 6">
          <a:extLst>
            <a:ext uri="{FF2B5EF4-FFF2-40B4-BE49-F238E27FC236}">
              <a16:creationId xmlns:a16="http://schemas.microsoft.com/office/drawing/2014/main" id="{00000000-0008-0000-0000-0000BC070000}"/>
            </a:ext>
          </a:extLst>
        </xdr:cNvPr>
        <xdr:cNvPicPr preferRelativeResize="0">
          <a:picLocks noChangeArrowheads="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bwMode="auto">
        <a:xfrm>
          <a:off x="355600" y="1133271059"/>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1244</xdr:row>
      <xdr:rowOff>127363</xdr:rowOff>
    </xdr:from>
    <xdr:to>
      <xdr:col>2</xdr:col>
      <xdr:colOff>304512</xdr:colOff>
      <xdr:row>1246</xdr:row>
      <xdr:rowOff>96745</xdr:rowOff>
    </xdr:to>
    <xdr:pic>
      <xdr:nvPicPr>
        <xdr:cNvPr id="1981" name="Рисунок 6">
          <a:extLst>
            <a:ext uri="{FF2B5EF4-FFF2-40B4-BE49-F238E27FC236}">
              <a16:creationId xmlns:a16="http://schemas.microsoft.com/office/drawing/2014/main" id="{00000000-0008-0000-0000-0000BD070000}"/>
            </a:ext>
          </a:extLst>
        </xdr:cNvPr>
        <xdr:cNvPicPr preferRelativeResize="0">
          <a:picLocks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bwMode="auto">
        <a:xfrm>
          <a:off x="355600" y="1128549972"/>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1248</xdr:row>
      <xdr:rowOff>127362</xdr:rowOff>
    </xdr:from>
    <xdr:to>
      <xdr:col>2</xdr:col>
      <xdr:colOff>304512</xdr:colOff>
      <xdr:row>1250</xdr:row>
      <xdr:rowOff>96744</xdr:rowOff>
    </xdr:to>
    <xdr:pic>
      <xdr:nvPicPr>
        <xdr:cNvPr id="1982" name="Рисунок 6">
          <a:extLst>
            <a:ext uri="{FF2B5EF4-FFF2-40B4-BE49-F238E27FC236}">
              <a16:creationId xmlns:a16="http://schemas.microsoft.com/office/drawing/2014/main" id="{00000000-0008-0000-0000-0000BE070000}"/>
            </a:ext>
          </a:extLst>
        </xdr:cNvPr>
        <xdr:cNvPicPr preferRelativeResize="0">
          <a:picLocks noChangeArrowheads="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bwMode="auto">
        <a:xfrm>
          <a:off x="355600" y="1130910514"/>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1256</xdr:row>
      <xdr:rowOff>127362</xdr:rowOff>
    </xdr:from>
    <xdr:to>
      <xdr:col>2</xdr:col>
      <xdr:colOff>304512</xdr:colOff>
      <xdr:row>1258</xdr:row>
      <xdr:rowOff>96743</xdr:rowOff>
    </xdr:to>
    <xdr:pic>
      <xdr:nvPicPr>
        <xdr:cNvPr id="2113" name="Рисунок 6">
          <a:extLst>
            <a:ext uri="{FF2B5EF4-FFF2-40B4-BE49-F238E27FC236}">
              <a16:creationId xmlns:a16="http://schemas.microsoft.com/office/drawing/2014/main" id="{00000000-0008-0000-0000-000041080000}"/>
            </a:ext>
          </a:extLst>
        </xdr:cNvPr>
        <xdr:cNvPicPr preferRelativeResize="0">
          <a:picLocks noChangeArrowheads="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bwMode="auto">
        <a:xfrm>
          <a:off x="355600" y="1135631601"/>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1234</xdr:row>
      <xdr:rowOff>123825</xdr:rowOff>
    </xdr:from>
    <xdr:to>
      <xdr:col>2</xdr:col>
      <xdr:colOff>304512</xdr:colOff>
      <xdr:row>1240</xdr:row>
      <xdr:rowOff>687119</xdr:rowOff>
    </xdr:to>
    <xdr:pic>
      <xdr:nvPicPr>
        <xdr:cNvPr id="2280" name="Рисунок 7">
          <a:extLst>
            <a:ext uri="{FF2B5EF4-FFF2-40B4-BE49-F238E27FC236}">
              <a16:creationId xmlns:a16="http://schemas.microsoft.com/office/drawing/2014/main" id="{00000000-0008-0000-0000-0000E8080000}"/>
            </a:ext>
          </a:extLst>
        </xdr:cNvPr>
        <xdr:cNvPicPr preferRelativeResize="0">
          <a:picLocks/>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bwMode="auto">
        <a:xfrm>
          <a:off x="355600" y="1125365912"/>
          <a:ext cx="1265847" cy="185538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123825</xdr:colOff>
      <xdr:row>1234</xdr:row>
      <xdr:rowOff>123825</xdr:rowOff>
    </xdr:from>
    <xdr:to>
      <xdr:col>19</xdr:col>
      <xdr:colOff>292779</xdr:colOff>
      <xdr:row>1240</xdr:row>
      <xdr:rowOff>681007</xdr:rowOff>
    </xdr:to>
    <xdr:pic>
      <xdr:nvPicPr>
        <xdr:cNvPr id="2307" name="Рисунок 7">
          <a:extLst>
            <a:ext uri="{FF2B5EF4-FFF2-40B4-BE49-F238E27FC236}">
              <a16:creationId xmlns:a16="http://schemas.microsoft.com/office/drawing/2014/main" id="{00000000-0008-0000-0000-000003090000}"/>
            </a:ext>
          </a:extLst>
        </xdr:cNvPr>
        <xdr:cNvPicPr preferRelativeResize="0">
          <a:picLocks/>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bwMode="auto">
        <a:xfrm>
          <a:off x="7380143" y="1139798734"/>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466967</xdr:colOff>
      <xdr:row>1234</xdr:row>
      <xdr:rowOff>123825</xdr:rowOff>
    </xdr:from>
    <xdr:to>
      <xdr:col>21</xdr:col>
      <xdr:colOff>480058</xdr:colOff>
      <xdr:row>1240</xdr:row>
      <xdr:rowOff>681007</xdr:rowOff>
    </xdr:to>
    <xdr:pic>
      <xdr:nvPicPr>
        <xdr:cNvPr id="2319" name="Рисунок 7">
          <a:extLst>
            <a:ext uri="{FF2B5EF4-FFF2-40B4-BE49-F238E27FC236}">
              <a16:creationId xmlns:a16="http://schemas.microsoft.com/office/drawing/2014/main" id="{00000000-0008-0000-0000-00000F090000}"/>
            </a:ext>
          </a:extLst>
        </xdr:cNvPr>
        <xdr:cNvPicPr preferRelativeResize="0">
          <a:picLocks/>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bwMode="auto">
        <a:xfrm>
          <a:off x="8814331" y="1139798734"/>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31043</xdr:colOff>
      <xdr:row>1234</xdr:row>
      <xdr:rowOff>123825</xdr:rowOff>
    </xdr:from>
    <xdr:to>
      <xdr:col>23</xdr:col>
      <xdr:colOff>0</xdr:colOff>
      <xdr:row>1240</xdr:row>
      <xdr:rowOff>681007</xdr:rowOff>
    </xdr:to>
    <xdr:pic>
      <xdr:nvPicPr>
        <xdr:cNvPr id="2323" name="Рисунок 7">
          <a:extLst>
            <a:ext uri="{FF2B5EF4-FFF2-40B4-BE49-F238E27FC236}">
              <a16:creationId xmlns:a16="http://schemas.microsoft.com/office/drawing/2014/main" id="{00000000-0008-0000-0000-000013090000}"/>
            </a:ext>
          </a:extLst>
        </xdr:cNvPr>
        <xdr:cNvPicPr preferRelativeResize="0">
          <a:picLocks/>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bwMode="auto">
        <a:xfrm>
          <a:off x="10231452" y="1139798734"/>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243</xdr:row>
      <xdr:rowOff>127002</xdr:rowOff>
    </xdr:from>
    <xdr:to>
      <xdr:col>2</xdr:col>
      <xdr:colOff>301150</xdr:colOff>
      <xdr:row>246</xdr:row>
      <xdr:rowOff>101427</xdr:rowOff>
    </xdr:to>
    <xdr:pic>
      <xdr:nvPicPr>
        <xdr:cNvPr id="2128" name="Picture 103109">
          <a:extLst>
            <a:ext uri="{FF2B5EF4-FFF2-40B4-BE49-F238E27FC236}">
              <a16:creationId xmlns:a16="http://schemas.microsoft.com/office/drawing/2014/main" id="{00000000-0008-0000-0000-000050080000}"/>
            </a:ext>
          </a:extLst>
        </xdr:cNvPr>
        <xdr:cNvPicPr preferRelativeResize="0">
          <a:picLocks noChangeArrowheads="1"/>
        </xdr:cNvPicPr>
      </xdr:nvPicPr>
      <xdr:blipFill>
        <a:blip xmlns:r="http://schemas.openxmlformats.org/officeDocument/2006/relationships" r:embed="rId138" cstate="email">
          <a:extLst>
            <a:ext uri="{28A0092B-C50C-407E-A947-70E740481C1C}">
              <a14:useLocalDpi xmlns:a14="http://schemas.microsoft.com/office/drawing/2010/main"/>
            </a:ext>
          </a:extLst>
        </a:blip>
        <a:stretch/>
      </xdr:blipFill>
      <xdr:spPr bwMode="auto">
        <a:xfrm>
          <a:off x="355600" y="32700843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243</xdr:row>
      <xdr:rowOff>127000</xdr:rowOff>
    </xdr:from>
    <xdr:to>
      <xdr:col>19</xdr:col>
      <xdr:colOff>301150</xdr:colOff>
      <xdr:row>246</xdr:row>
      <xdr:rowOff>101425</xdr:rowOff>
    </xdr:to>
    <xdr:pic>
      <xdr:nvPicPr>
        <xdr:cNvPr id="2146" name="Picture 103109">
          <a:extLst>
            <a:ext uri="{FF2B5EF4-FFF2-40B4-BE49-F238E27FC236}">
              <a16:creationId xmlns:a16="http://schemas.microsoft.com/office/drawing/2014/main" id="{00000000-0008-0000-0000-000062080000}"/>
            </a:ext>
          </a:extLst>
        </xdr:cNvPr>
        <xdr:cNvPicPr preferRelativeResize="0">
          <a:picLocks noChangeArrowheads="1"/>
        </xdr:cNvPicPr>
      </xdr:nvPicPr>
      <xdr:blipFill>
        <a:blip xmlns:r="http://schemas.openxmlformats.org/officeDocument/2006/relationships" r:embed="rId139" cstate="email">
          <a:extLst>
            <a:ext uri="{28A0092B-C50C-407E-A947-70E740481C1C}">
              <a14:useLocalDpi xmlns:a14="http://schemas.microsoft.com/office/drawing/2010/main"/>
            </a:ext>
          </a:extLst>
        </a:blip>
        <a:stretch/>
      </xdr:blipFill>
      <xdr:spPr bwMode="auto">
        <a:xfrm>
          <a:off x="7394575" y="357247825"/>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224</xdr:row>
      <xdr:rowOff>127000</xdr:rowOff>
    </xdr:from>
    <xdr:to>
      <xdr:col>2</xdr:col>
      <xdr:colOff>301150</xdr:colOff>
      <xdr:row>227</xdr:row>
      <xdr:rowOff>101425</xdr:rowOff>
    </xdr:to>
    <xdr:pic>
      <xdr:nvPicPr>
        <xdr:cNvPr id="2163" name="Picture 103109">
          <a:extLst>
            <a:ext uri="{FF2B5EF4-FFF2-40B4-BE49-F238E27FC236}">
              <a16:creationId xmlns:a16="http://schemas.microsoft.com/office/drawing/2014/main" id="{00000000-0008-0000-0000-000073080000}"/>
            </a:ext>
          </a:extLst>
        </xdr:cNvPr>
        <xdr:cNvPicPr preferRelativeResize="0">
          <a:picLocks noChangeArrowheads="1"/>
        </xdr:cNvPicPr>
      </xdr:nvPicPr>
      <xdr:blipFill>
        <a:blip xmlns:r="http://schemas.openxmlformats.org/officeDocument/2006/relationships" r:embed="rId140" cstate="email">
          <a:extLst>
            <a:ext uri="{28A0092B-C50C-407E-A947-70E740481C1C}">
              <a14:useLocalDpi xmlns:a14="http://schemas.microsoft.com/office/drawing/2010/main"/>
            </a:ext>
          </a:extLst>
        </a:blip>
        <a:stretch/>
      </xdr:blipFill>
      <xdr:spPr bwMode="auto">
        <a:xfrm>
          <a:off x="355600" y="30799984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224</xdr:row>
      <xdr:rowOff>127000</xdr:rowOff>
    </xdr:from>
    <xdr:to>
      <xdr:col>19</xdr:col>
      <xdr:colOff>301150</xdr:colOff>
      <xdr:row>227</xdr:row>
      <xdr:rowOff>101425</xdr:rowOff>
    </xdr:to>
    <xdr:pic>
      <xdr:nvPicPr>
        <xdr:cNvPr id="2166" name="Picture 103109">
          <a:extLst>
            <a:ext uri="{FF2B5EF4-FFF2-40B4-BE49-F238E27FC236}">
              <a16:creationId xmlns:a16="http://schemas.microsoft.com/office/drawing/2014/main" id="{00000000-0008-0000-0000-000076080000}"/>
            </a:ext>
          </a:extLst>
        </xdr:cNvPr>
        <xdr:cNvPicPr preferRelativeResize="0">
          <a:picLocks noChangeArrowheads="1"/>
        </xdr:cNvPicPr>
      </xdr:nvPicPr>
      <xdr:blipFill>
        <a:blip xmlns:r="http://schemas.openxmlformats.org/officeDocument/2006/relationships" r:embed="rId141" cstate="email">
          <a:extLst>
            <a:ext uri="{28A0092B-C50C-407E-A947-70E740481C1C}">
              <a14:useLocalDpi xmlns:a14="http://schemas.microsoft.com/office/drawing/2010/main"/>
            </a:ext>
          </a:extLst>
        </a:blip>
        <a:stretch/>
      </xdr:blipFill>
      <xdr:spPr bwMode="auto">
        <a:xfrm>
          <a:off x="7394575" y="33574990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229</xdr:row>
      <xdr:rowOff>127000</xdr:rowOff>
    </xdr:from>
    <xdr:to>
      <xdr:col>2</xdr:col>
      <xdr:colOff>301150</xdr:colOff>
      <xdr:row>232</xdr:row>
      <xdr:rowOff>101425</xdr:rowOff>
    </xdr:to>
    <xdr:pic>
      <xdr:nvPicPr>
        <xdr:cNvPr id="2371" name="Picture 103109">
          <a:extLst>
            <a:ext uri="{FF2B5EF4-FFF2-40B4-BE49-F238E27FC236}">
              <a16:creationId xmlns:a16="http://schemas.microsoft.com/office/drawing/2014/main" id="{00000000-0008-0000-0000-000043090000}"/>
            </a:ext>
          </a:extLst>
        </xdr:cNvPr>
        <xdr:cNvPicPr preferRelativeResize="0">
          <a:picLocks noChangeArrowheads="1"/>
        </xdr:cNvPicPr>
      </xdr:nvPicPr>
      <xdr:blipFill>
        <a:blip xmlns:r="http://schemas.openxmlformats.org/officeDocument/2006/relationships" r:embed="rId142" cstate="email">
          <a:extLst>
            <a:ext uri="{28A0092B-C50C-407E-A947-70E740481C1C}">
              <a14:useLocalDpi xmlns:a14="http://schemas.microsoft.com/office/drawing/2010/main"/>
            </a:ext>
          </a:extLst>
        </a:blip>
        <a:stretch/>
      </xdr:blipFill>
      <xdr:spPr bwMode="auto">
        <a:xfrm>
          <a:off x="355600" y="342865075"/>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229</xdr:row>
      <xdr:rowOff>127000</xdr:rowOff>
    </xdr:from>
    <xdr:to>
      <xdr:col>19</xdr:col>
      <xdr:colOff>301150</xdr:colOff>
      <xdr:row>232</xdr:row>
      <xdr:rowOff>101425</xdr:rowOff>
    </xdr:to>
    <xdr:pic>
      <xdr:nvPicPr>
        <xdr:cNvPr id="2372" name="Picture 103109">
          <a:extLst>
            <a:ext uri="{FF2B5EF4-FFF2-40B4-BE49-F238E27FC236}">
              <a16:creationId xmlns:a16="http://schemas.microsoft.com/office/drawing/2014/main" id="{00000000-0008-0000-0000-000044090000}"/>
            </a:ext>
          </a:extLst>
        </xdr:cNvPr>
        <xdr:cNvPicPr preferRelativeResize="0">
          <a:picLocks noChangeArrowheads="1"/>
        </xdr:cNvPicPr>
      </xdr:nvPicPr>
      <xdr:blipFill>
        <a:blip xmlns:r="http://schemas.openxmlformats.org/officeDocument/2006/relationships" r:embed="rId143" cstate="email">
          <a:extLst>
            <a:ext uri="{28A0092B-C50C-407E-A947-70E740481C1C}">
              <a14:useLocalDpi xmlns:a14="http://schemas.microsoft.com/office/drawing/2010/main"/>
            </a:ext>
          </a:extLst>
        </a:blip>
        <a:stretch/>
      </xdr:blipFill>
      <xdr:spPr bwMode="auto">
        <a:xfrm>
          <a:off x="7394575" y="342865075"/>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238</xdr:row>
      <xdr:rowOff>127002</xdr:rowOff>
    </xdr:from>
    <xdr:to>
      <xdr:col>2</xdr:col>
      <xdr:colOff>301150</xdr:colOff>
      <xdr:row>241</xdr:row>
      <xdr:rowOff>44277</xdr:rowOff>
    </xdr:to>
    <xdr:pic>
      <xdr:nvPicPr>
        <xdr:cNvPr id="2381" name="Picture 103109">
          <a:extLst>
            <a:ext uri="{FF2B5EF4-FFF2-40B4-BE49-F238E27FC236}">
              <a16:creationId xmlns:a16="http://schemas.microsoft.com/office/drawing/2014/main" id="{00000000-0008-0000-0000-00004D090000}"/>
            </a:ext>
          </a:extLst>
        </xdr:cNvPr>
        <xdr:cNvPicPr preferRelativeResize="0">
          <a:picLocks noChangeArrowheads="1"/>
        </xdr:cNvPicPr>
      </xdr:nvPicPr>
      <xdr:blipFill>
        <a:blip xmlns:r="http://schemas.openxmlformats.org/officeDocument/2006/relationships" r:embed="rId144" cstate="email">
          <a:extLst>
            <a:ext uri="{28A0092B-C50C-407E-A947-70E740481C1C}">
              <a14:useLocalDpi xmlns:a14="http://schemas.microsoft.com/office/drawing/2010/main"/>
            </a:ext>
          </a:extLst>
        </a:blip>
        <a:stretch/>
      </xdr:blipFill>
      <xdr:spPr bwMode="auto">
        <a:xfrm>
          <a:off x="355600" y="324598198"/>
          <a:ext cx="1262485" cy="189681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238</xdr:row>
      <xdr:rowOff>127000</xdr:rowOff>
    </xdr:from>
    <xdr:to>
      <xdr:col>19</xdr:col>
      <xdr:colOff>301150</xdr:colOff>
      <xdr:row>241</xdr:row>
      <xdr:rowOff>44275</xdr:rowOff>
    </xdr:to>
    <xdr:pic>
      <xdr:nvPicPr>
        <xdr:cNvPr id="2383" name="Picture 103109">
          <a:extLst>
            <a:ext uri="{FF2B5EF4-FFF2-40B4-BE49-F238E27FC236}">
              <a16:creationId xmlns:a16="http://schemas.microsoft.com/office/drawing/2014/main" id="{00000000-0008-0000-0000-00004F090000}"/>
            </a:ext>
          </a:extLst>
        </xdr:cNvPr>
        <xdr:cNvPicPr preferRelativeResize="0">
          <a:picLocks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tretch/>
      </xdr:blipFill>
      <xdr:spPr bwMode="auto">
        <a:xfrm>
          <a:off x="7394575" y="35481895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691</xdr:row>
      <xdr:rowOff>127002</xdr:rowOff>
    </xdr:from>
    <xdr:to>
      <xdr:col>2</xdr:col>
      <xdr:colOff>301150</xdr:colOff>
      <xdr:row>693</xdr:row>
      <xdr:rowOff>101427</xdr:rowOff>
    </xdr:to>
    <xdr:pic>
      <xdr:nvPicPr>
        <xdr:cNvPr id="2173" name="Picture 103109">
          <a:extLst>
            <a:ext uri="{FF2B5EF4-FFF2-40B4-BE49-F238E27FC236}">
              <a16:creationId xmlns:a16="http://schemas.microsoft.com/office/drawing/2014/main" id="{00000000-0008-0000-0000-00007D080000}"/>
            </a:ext>
          </a:extLst>
        </xdr:cNvPr>
        <xdr:cNvPicPr preferRelativeResize="0">
          <a:picLocks noChangeArrowheads="1"/>
        </xdr:cNvPicPr>
      </xdr:nvPicPr>
      <xdr:blipFill>
        <a:blip xmlns:r="http://schemas.openxmlformats.org/officeDocument/2006/relationships" r:embed="rId146" cstate="email">
          <a:extLst>
            <a:ext uri="{28A0092B-C50C-407E-A947-70E740481C1C}">
              <a14:useLocalDpi xmlns:a14="http://schemas.microsoft.com/office/drawing/2010/main"/>
            </a:ext>
          </a:extLst>
        </a:blip>
        <a:stretch/>
      </xdr:blipFill>
      <xdr:spPr bwMode="auto">
        <a:xfrm>
          <a:off x="355600" y="72762165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683</xdr:row>
      <xdr:rowOff>127001</xdr:rowOff>
    </xdr:from>
    <xdr:to>
      <xdr:col>2</xdr:col>
      <xdr:colOff>301150</xdr:colOff>
      <xdr:row>685</xdr:row>
      <xdr:rowOff>101426</xdr:rowOff>
    </xdr:to>
    <xdr:pic>
      <xdr:nvPicPr>
        <xdr:cNvPr id="2476" name="Picture 103109">
          <a:extLst>
            <a:ext uri="{FF2B5EF4-FFF2-40B4-BE49-F238E27FC236}">
              <a16:creationId xmlns:a16="http://schemas.microsoft.com/office/drawing/2014/main" id="{00000000-0008-0000-0000-0000AC090000}"/>
            </a:ext>
          </a:extLst>
        </xdr:cNvPr>
        <xdr:cNvPicPr preferRelativeResize="0">
          <a:picLocks noChangeArrowheads="1"/>
        </xdr:cNvPicPr>
      </xdr:nvPicPr>
      <xdr:blipFill>
        <a:blip xmlns:r="http://schemas.openxmlformats.org/officeDocument/2006/relationships" r:embed="rId147" cstate="email">
          <a:extLst>
            <a:ext uri="{28A0092B-C50C-407E-A947-70E740481C1C}">
              <a14:useLocalDpi xmlns:a14="http://schemas.microsoft.com/office/drawing/2010/main"/>
            </a:ext>
          </a:extLst>
        </a:blip>
        <a:stretch/>
      </xdr:blipFill>
      <xdr:spPr bwMode="auto">
        <a:xfrm>
          <a:off x="355600" y="722900566"/>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679</xdr:row>
      <xdr:rowOff>127001</xdr:rowOff>
    </xdr:from>
    <xdr:to>
      <xdr:col>2</xdr:col>
      <xdr:colOff>301150</xdr:colOff>
      <xdr:row>681</xdr:row>
      <xdr:rowOff>101426</xdr:rowOff>
    </xdr:to>
    <xdr:pic>
      <xdr:nvPicPr>
        <xdr:cNvPr id="2484" name="Picture 103109">
          <a:extLst>
            <a:ext uri="{FF2B5EF4-FFF2-40B4-BE49-F238E27FC236}">
              <a16:creationId xmlns:a16="http://schemas.microsoft.com/office/drawing/2014/main" id="{00000000-0008-0000-0000-0000B4090000}"/>
            </a:ext>
          </a:extLst>
        </xdr:cNvPr>
        <xdr:cNvPicPr preferRelativeResize="0">
          <a:picLocks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tretch/>
      </xdr:blipFill>
      <xdr:spPr bwMode="auto">
        <a:xfrm>
          <a:off x="355600" y="718179479"/>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687</xdr:row>
      <xdr:rowOff>127002</xdr:rowOff>
    </xdr:from>
    <xdr:to>
      <xdr:col>2</xdr:col>
      <xdr:colOff>301150</xdr:colOff>
      <xdr:row>689</xdr:row>
      <xdr:rowOff>101427</xdr:rowOff>
    </xdr:to>
    <xdr:pic>
      <xdr:nvPicPr>
        <xdr:cNvPr id="2486" name="Picture 103109">
          <a:extLst>
            <a:ext uri="{FF2B5EF4-FFF2-40B4-BE49-F238E27FC236}">
              <a16:creationId xmlns:a16="http://schemas.microsoft.com/office/drawing/2014/main" id="{00000000-0008-0000-0000-0000B6090000}"/>
            </a:ext>
          </a:extLst>
        </xdr:cNvPr>
        <xdr:cNvPicPr preferRelativeResize="0">
          <a:picLocks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tretch/>
      </xdr:blipFill>
      <xdr:spPr bwMode="auto">
        <a:xfrm>
          <a:off x="355600" y="72526111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1179</xdr:row>
      <xdr:rowOff>127181</xdr:rowOff>
    </xdr:from>
    <xdr:to>
      <xdr:col>2</xdr:col>
      <xdr:colOff>301150</xdr:colOff>
      <xdr:row>1181</xdr:row>
      <xdr:rowOff>101606</xdr:rowOff>
    </xdr:to>
    <xdr:pic>
      <xdr:nvPicPr>
        <xdr:cNvPr id="2839" name="Рисунок 7">
          <a:extLst>
            <a:ext uri="{FF2B5EF4-FFF2-40B4-BE49-F238E27FC236}">
              <a16:creationId xmlns:a16="http://schemas.microsoft.com/office/drawing/2014/main" id="{00000000-0008-0000-0000-0000170B0000}"/>
            </a:ext>
          </a:extLst>
        </xdr:cNvPr>
        <xdr:cNvPicPr preferRelativeResize="0">
          <a:picLocks/>
        </xdr:cNvPicPr>
      </xdr:nvPicPr>
      <xdr:blipFill>
        <a:blip xmlns:r="http://schemas.openxmlformats.org/officeDocument/2006/relationships" r:embed="rId150" cstate="email">
          <a:extLst>
            <a:ext uri="{28A0092B-C50C-407E-A947-70E740481C1C}">
              <a14:useLocalDpi xmlns:a14="http://schemas.microsoft.com/office/drawing/2010/main"/>
            </a:ext>
          </a:extLst>
        </a:blip>
        <a:stretch/>
      </xdr:blipFill>
      <xdr:spPr bwMode="auto">
        <a:xfrm>
          <a:off x="355600" y="1102285638"/>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1183</xdr:row>
      <xdr:rowOff>127182</xdr:rowOff>
    </xdr:from>
    <xdr:to>
      <xdr:col>2</xdr:col>
      <xdr:colOff>301150</xdr:colOff>
      <xdr:row>1185</xdr:row>
      <xdr:rowOff>101607</xdr:rowOff>
    </xdr:to>
    <xdr:pic>
      <xdr:nvPicPr>
        <xdr:cNvPr id="2854" name="Рисунок 7">
          <a:extLst>
            <a:ext uri="{FF2B5EF4-FFF2-40B4-BE49-F238E27FC236}">
              <a16:creationId xmlns:a16="http://schemas.microsoft.com/office/drawing/2014/main" id="{00000000-0008-0000-0000-0000260B0000}"/>
            </a:ext>
          </a:extLst>
        </xdr:cNvPr>
        <xdr:cNvPicPr preferRelativeResize="0">
          <a:picLocks/>
        </xdr:cNvPicPr>
      </xdr:nvPicPr>
      <xdr:blipFill>
        <a:blip xmlns:r="http://schemas.openxmlformats.org/officeDocument/2006/relationships" r:embed="rId151" cstate="email">
          <a:extLst>
            <a:ext uri="{28A0092B-C50C-407E-A947-70E740481C1C}">
              <a14:useLocalDpi xmlns:a14="http://schemas.microsoft.com/office/drawing/2010/main"/>
            </a:ext>
          </a:extLst>
        </a:blip>
        <a:stretch/>
      </xdr:blipFill>
      <xdr:spPr bwMode="auto">
        <a:xfrm>
          <a:off x="355600" y="1107006725"/>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1175</xdr:row>
      <xdr:rowOff>127182</xdr:rowOff>
    </xdr:from>
    <xdr:to>
      <xdr:col>2</xdr:col>
      <xdr:colOff>301150</xdr:colOff>
      <xdr:row>1177</xdr:row>
      <xdr:rowOff>101607</xdr:rowOff>
    </xdr:to>
    <xdr:pic>
      <xdr:nvPicPr>
        <xdr:cNvPr id="2858" name="Рисунок 7">
          <a:extLst>
            <a:ext uri="{FF2B5EF4-FFF2-40B4-BE49-F238E27FC236}">
              <a16:creationId xmlns:a16="http://schemas.microsoft.com/office/drawing/2014/main" id="{00000000-0008-0000-0000-00002A0B0000}"/>
            </a:ext>
          </a:extLst>
        </xdr:cNvPr>
        <xdr:cNvPicPr preferRelativeResize="0">
          <a:picLocks/>
        </xdr:cNvPicPr>
      </xdr:nvPicPr>
      <xdr:blipFill>
        <a:blip xmlns:r="http://schemas.openxmlformats.org/officeDocument/2006/relationships" r:embed="rId152" cstate="email">
          <a:extLst>
            <a:ext uri="{28A0092B-C50C-407E-A947-70E740481C1C}">
              <a14:useLocalDpi xmlns:a14="http://schemas.microsoft.com/office/drawing/2010/main"/>
            </a:ext>
          </a:extLst>
        </a:blip>
        <a:stretch/>
      </xdr:blipFill>
      <xdr:spPr bwMode="auto">
        <a:xfrm>
          <a:off x="355600" y="1097564552"/>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1171</xdr:row>
      <xdr:rowOff>127000</xdr:rowOff>
    </xdr:from>
    <xdr:to>
      <xdr:col>2</xdr:col>
      <xdr:colOff>301150</xdr:colOff>
      <xdr:row>1173</xdr:row>
      <xdr:rowOff>101425</xdr:rowOff>
    </xdr:to>
    <xdr:pic>
      <xdr:nvPicPr>
        <xdr:cNvPr id="2873" name="Рисунок 7">
          <a:extLst>
            <a:ext uri="{FF2B5EF4-FFF2-40B4-BE49-F238E27FC236}">
              <a16:creationId xmlns:a16="http://schemas.microsoft.com/office/drawing/2014/main" id="{00000000-0008-0000-0000-0000390B0000}"/>
            </a:ext>
          </a:extLst>
        </xdr:cNvPr>
        <xdr:cNvPicPr preferRelativeResize="0">
          <a:picLocks/>
        </xdr:cNvPicPr>
      </xdr:nvPicPr>
      <xdr:blipFill>
        <a:blip xmlns:r="http://schemas.openxmlformats.org/officeDocument/2006/relationships" r:embed="rId153" cstate="email">
          <a:extLst>
            <a:ext uri="{28A0092B-C50C-407E-A947-70E740481C1C}">
              <a14:useLocalDpi xmlns:a14="http://schemas.microsoft.com/office/drawing/2010/main"/>
            </a:ext>
          </a:extLst>
        </a:blip>
        <a:stretch/>
      </xdr:blipFill>
      <xdr:spPr bwMode="auto">
        <a:xfrm>
          <a:off x="355600" y="1095203826"/>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809</xdr:row>
      <xdr:rowOff>127000</xdr:rowOff>
    </xdr:from>
    <xdr:to>
      <xdr:col>2</xdr:col>
      <xdr:colOff>301149</xdr:colOff>
      <xdr:row>811</xdr:row>
      <xdr:rowOff>101425</xdr:rowOff>
    </xdr:to>
    <xdr:pic>
      <xdr:nvPicPr>
        <xdr:cNvPr id="2982" name="Picture 103119">
          <a:extLst>
            <a:ext uri="{FF2B5EF4-FFF2-40B4-BE49-F238E27FC236}">
              <a16:creationId xmlns:a16="http://schemas.microsoft.com/office/drawing/2014/main" id="{00000000-0008-0000-0000-0000A60B0000}"/>
            </a:ext>
          </a:extLst>
        </xdr:cNvPr>
        <xdr:cNvPicPr preferRelativeResize="0">
          <a:picLocks noChangeArrowheads="1"/>
        </xdr:cNvPicPr>
      </xdr:nvPicPr>
      <xdr:blipFill>
        <a:blip xmlns:r="http://schemas.openxmlformats.org/officeDocument/2006/relationships" r:embed="rId154" cstate="email">
          <a:extLst>
            <a:ext uri="{28A0092B-C50C-407E-A947-70E740481C1C}">
              <a14:useLocalDpi xmlns:a14="http://schemas.microsoft.com/office/drawing/2010/main"/>
            </a:ext>
          </a:extLst>
        </a:blip>
        <a:stretch/>
      </xdr:blipFill>
      <xdr:spPr bwMode="auto">
        <a:xfrm>
          <a:off x="355599" y="81527650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785</xdr:row>
      <xdr:rowOff>127180</xdr:rowOff>
    </xdr:from>
    <xdr:to>
      <xdr:col>19</xdr:col>
      <xdr:colOff>301150</xdr:colOff>
      <xdr:row>788</xdr:row>
      <xdr:rowOff>101605</xdr:rowOff>
    </xdr:to>
    <xdr:pic>
      <xdr:nvPicPr>
        <xdr:cNvPr id="3006" name="Picture 103198">
          <a:extLst>
            <a:ext uri="{FF2B5EF4-FFF2-40B4-BE49-F238E27FC236}">
              <a16:creationId xmlns:a16="http://schemas.microsoft.com/office/drawing/2014/main" id="{00000000-0008-0000-0000-0000BE0B0000}"/>
            </a:ext>
          </a:extLst>
        </xdr:cNvPr>
        <xdr:cNvPicPr preferRelativeResize="0">
          <a:picLocks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tretch/>
      </xdr:blipFill>
      <xdr:spPr bwMode="auto">
        <a:xfrm>
          <a:off x="7390848" y="790934093"/>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795</xdr:row>
      <xdr:rowOff>127000</xdr:rowOff>
    </xdr:from>
    <xdr:to>
      <xdr:col>2</xdr:col>
      <xdr:colOff>301150</xdr:colOff>
      <xdr:row>797</xdr:row>
      <xdr:rowOff>1596850</xdr:rowOff>
    </xdr:to>
    <xdr:pic>
      <xdr:nvPicPr>
        <xdr:cNvPr id="3020" name="Picture 103198">
          <a:extLst>
            <a:ext uri="{FF2B5EF4-FFF2-40B4-BE49-F238E27FC236}">
              <a16:creationId xmlns:a16="http://schemas.microsoft.com/office/drawing/2014/main" id="{00000000-0008-0000-0000-0000CC0B0000}"/>
            </a:ext>
          </a:extLst>
        </xdr:cNvPr>
        <xdr:cNvPicPr preferRelativeResize="0">
          <a:picLocks noChangeArrowheads="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bwMode="auto">
        <a:xfrm>
          <a:off x="355600" y="802960261"/>
          <a:ext cx="1262485" cy="190054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790</xdr:row>
      <xdr:rowOff>127000</xdr:rowOff>
    </xdr:from>
    <xdr:to>
      <xdr:col>2</xdr:col>
      <xdr:colOff>301150</xdr:colOff>
      <xdr:row>793</xdr:row>
      <xdr:rowOff>101425</xdr:rowOff>
    </xdr:to>
    <xdr:pic>
      <xdr:nvPicPr>
        <xdr:cNvPr id="3024" name="Picture 103198">
          <a:extLst>
            <a:ext uri="{FF2B5EF4-FFF2-40B4-BE49-F238E27FC236}">
              <a16:creationId xmlns:a16="http://schemas.microsoft.com/office/drawing/2014/main" id="{00000000-0008-0000-0000-0000D00B0000}"/>
            </a:ext>
          </a:extLst>
        </xdr:cNvPr>
        <xdr:cNvPicPr preferRelativeResize="0">
          <a:picLocks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tretch/>
      </xdr:blipFill>
      <xdr:spPr bwMode="auto">
        <a:xfrm>
          <a:off x="355600" y="79801554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790</xdr:row>
      <xdr:rowOff>127180</xdr:rowOff>
    </xdr:from>
    <xdr:to>
      <xdr:col>19</xdr:col>
      <xdr:colOff>301150</xdr:colOff>
      <xdr:row>793</xdr:row>
      <xdr:rowOff>101605</xdr:rowOff>
    </xdr:to>
    <xdr:pic>
      <xdr:nvPicPr>
        <xdr:cNvPr id="3025" name="Picture 103198">
          <a:extLst>
            <a:ext uri="{FF2B5EF4-FFF2-40B4-BE49-F238E27FC236}">
              <a16:creationId xmlns:a16="http://schemas.microsoft.com/office/drawing/2014/main" id="{00000000-0008-0000-0000-0000D10B0000}"/>
            </a:ext>
          </a:extLst>
        </xdr:cNvPr>
        <xdr:cNvPicPr preferRelativeResize="0">
          <a:picLocks noChangeArrowheads="1"/>
        </xdr:cNvPicPr>
      </xdr:nvPicPr>
      <xdr:blipFill>
        <a:blip xmlns:r="http://schemas.openxmlformats.org/officeDocument/2006/relationships" r:embed="rId157" cstate="email">
          <a:extLst>
            <a:ext uri="{28A0092B-C50C-407E-A947-70E740481C1C}">
              <a14:useLocalDpi xmlns:a14="http://schemas.microsoft.com/office/drawing/2010/main"/>
            </a:ext>
          </a:extLst>
        </a:blip>
        <a:stretch/>
      </xdr:blipFill>
      <xdr:spPr bwMode="auto">
        <a:xfrm>
          <a:off x="7390848" y="798015723"/>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341</xdr:row>
      <xdr:rowOff>127903</xdr:rowOff>
    </xdr:from>
    <xdr:to>
      <xdr:col>2</xdr:col>
      <xdr:colOff>301150</xdr:colOff>
      <xdr:row>343</xdr:row>
      <xdr:rowOff>102328</xdr:rowOff>
    </xdr:to>
    <xdr:pic>
      <xdr:nvPicPr>
        <xdr:cNvPr id="1931" name="Picture 103119">
          <a:extLst>
            <a:ext uri="{FF2B5EF4-FFF2-40B4-BE49-F238E27FC236}">
              <a16:creationId xmlns:a16="http://schemas.microsoft.com/office/drawing/2014/main" id="{00000000-0008-0000-0000-00008B070000}"/>
            </a:ext>
          </a:extLst>
        </xdr:cNvPr>
        <xdr:cNvPicPr preferRelativeResize="0">
          <a:picLocks noChangeArrowheads="1"/>
        </xdr:cNvPicPr>
      </xdr:nvPicPr>
      <xdr:blipFill>
        <a:blip xmlns:r="http://schemas.openxmlformats.org/officeDocument/2006/relationships" r:embed="rId158" cstate="email">
          <a:extLst>
            <a:ext uri="{28A0092B-C50C-407E-A947-70E740481C1C}">
              <a14:useLocalDpi xmlns:a14="http://schemas.microsoft.com/office/drawing/2010/main"/>
            </a:ext>
          </a:extLst>
        </a:blip>
        <a:stretch/>
      </xdr:blipFill>
      <xdr:spPr bwMode="auto">
        <a:xfrm>
          <a:off x="355600" y="460235099"/>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345</xdr:row>
      <xdr:rowOff>127903</xdr:rowOff>
    </xdr:from>
    <xdr:to>
      <xdr:col>2</xdr:col>
      <xdr:colOff>301150</xdr:colOff>
      <xdr:row>347</xdr:row>
      <xdr:rowOff>102328</xdr:rowOff>
    </xdr:to>
    <xdr:pic>
      <xdr:nvPicPr>
        <xdr:cNvPr id="1958" name="Picture 103119">
          <a:extLst>
            <a:ext uri="{FF2B5EF4-FFF2-40B4-BE49-F238E27FC236}">
              <a16:creationId xmlns:a16="http://schemas.microsoft.com/office/drawing/2014/main" id="{00000000-0008-0000-0000-0000A6070000}"/>
            </a:ext>
          </a:extLst>
        </xdr:cNvPr>
        <xdr:cNvPicPr preferRelativeResize="0">
          <a:picLocks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tretch/>
      </xdr:blipFill>
      <xdr:spPr bwMode="auto">
        <a:xfrm>
          <a:off x="355600" y="462595642"/>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349</xdr:row>
      <xdr:rowOff>127903</xdr:rowOff>
    </xdr:from>
    <xdr:to>
      <xdr:col>2</xdr:col>
      <xdr:colOff>301150</xdr:colOff>
      <xdr:row>351</xdr:row>
      <xdr:rowOff>102328</xdr:rowOff>
    </xdr:to>
    <xdr:pic>
      <xdr:nvPicPr>
        <xdr:cNvPr id="2165" name="Picture 103119">
          <a:extLst>
            <a:ext uri="{FF2B5EF4-FFF2-40B4-BE49-F238E27FC236}">
              <a16:creationId xmlns:a16="http://schemas.microsoft.com/office/drawing/2014/main" id="{00000000-0008-0000-0000-000075080000}"/>
            </a:ext>
          </a:extLst>
        </xdr:cNvPr>
        <xdr:cNvPicPr preferRelativeResize="0">
          <a:picLocks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tretch/>
      </xdr:blipFill>
      <xdr:spPr bwMode="auto">
        <a:xfrm>
          <a:off x="355600" y="467316729"/>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354</xdr:row>
      <xdr:rowOff>128081</xdr:rowOff>
    </xdr:from>
    <xdr:to>
      <xdr:col>2</xdr:col>
      <xdr:colOff>301150</xdr:colOff>
      <xdr:row>356</xdr:row>
      <xdr:rowOff>102506</xdr:rowOff>
    </xdr:to>
    <xdr:pic>
      <xdr:nvPicPr>
        <xdr:cNvPr id="3048" name="Picture 103119">
          <a:extLst>
            <a:ext uri="{FF2B5EF4-FFF2-40B4-BE49-F238E27FC236}">
              <a16:creationId xmlns:a16="http://schemas.microsoft.com/office/drawing/2014/main" id="{00000000-0008-0000-0000-0000E80B0000}"/>
            </a:ext>
          </a:extLst>
        </xdr:cNvPr>
        <xdr:cNvPicPr preferRelativeResize="0">
          <a:picLocks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tretch/>
      </xdr:blipFill>
      <xdr:spPr bwMode="auto">
        <a:xfrm>
          <a:off x="355600" y="48885169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986</xdr:row>
      <xdr:rowOff>131940</xdr:rowOff>
    </xdr:from>
    <xdr:to>
      <xdr:col>2</xdr:col>
      <xdr:colOff>301150</xdr:colOff>
      <xdr:row>988</xdr:row>
      <xdr:rowOff>106365</xdr:rowOff>
    </xdr:to>
    <xdr:pic>
      <xdr:nvPicPr>
        <xdr:cNvPr id="3095" name="Picture 103119">
          <a:extLst>
            <a:ext uri="{FF2B5EF4-FFF2-40B4-BE49-F238E27FC236}">
              <a16:creationId xmlns:a16="http://schemas.microsoft.com/office/drawing/2014/main" id="{00000000-0008-0000-0000-0000170C0000}"/>
            </a:ext>
          </a:extLst>
        </xdr:cNvPr>
        <xdr:cNvPicPr preferRelativeResize="0">
          <a:picLocks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tretch/>
      </xdr:blipFill>
      <xdr:spPr bwMode="auto">
        <a:xfrm>
          <a:off x="355600" y="93798828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990</xdr:row>
      <xdr:rowOff>131940</xdr:rowOff>
    </xdr:from>
    <xdr:to>
      <xdr:col>2</xdr:col>
      <xdr:colOff>301150</xdr:colOff>
      <xdr:row>992</xdr:row>
      <xdr:rowOff>106365</xdr:rowOff>
    </xdr:to>
    <xdr:pic>
      <xdr:nvPicPr>
        <xdr:cNvPr id="3096" name="Picture 103119">
          <a:extLst>
            <a:ext uri="{FF2B5EF4-FFF2-40B4-BE49-F238E27FC236}">
              <a16:creationId xmlns:a16="http://schemas.microsoft.com/office/drawing/2014/main" id="{00000000-0008-0000-0000-0000180C0000}"/>
            </a:ext>
          </a:extLst>
        </xdr:cNvPr>
        <xdr:cNvPicPr preferRelativeResize="0">
          <a:picLocks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tretch/>
      </xdr:blipFill>
      <xdr:spPr bwMode="auto">
        <a:xfrm>
          <a:off x="355600" y="94034883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994</xdr:row>
      <xdr:rowOff>131940</xdr:rowOff>
    </xdr:from>
    <xdr:to>
      <xdr:col>2</xdr:col>
      <xdr:colOff>301150</xdr:colOff>
      <xdr:row>996</xdr:row>
      <xdr:rowOff>106365</xdr:rowOff>
    </xdr:to>
    <xdr:pic>
      <xdr:nvPicPr>
        <xdr:cNvPr id="3097" name="Picture 103119">
          <a:extLst>
            <a:ext uri="{FF2B5EF4-FFF2-40B4-BE49-F238E27FC236}">
              <a16:creationId xmlns:a16="http://schemas.microsoft.com/office/drawing/2014/main" id="{00000000-0008-0000-0000-0000190C0000}"/>
            </a:ext>
          </a:extLst>
        </xdr:cNvPr>
        <xdr:cNvPicPr preferRelativeResize="0">
          <a:picLocks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tretch/>
      </xdr:blipFill>
      <xdr:spPr bwMode="auto">
        <a:xfrm>
          <a:off x="355600" y="942709375"/>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1002</xdr:row>
      <xdr:rowOff>131940</xdr:rowOff>
    </xdr:from>
    <xdr:to>
      <xdr:col>2</xdr:col>
      <xdr:colOff>301150</xdr:colOff>
      <xdr:row>1004</xdr:row>
      <xdr:rowOff>106365</xdr:rowOff>
    </xdr:to>
    <xdr:pic>
      <xdr:nvPicPr>
        <xdr:cNvPr id="3098" name="Picture 103119">
          <a:extLst>
            <a:ext uri="{FF2B5EF4-FFF2-40B4-BE49-F238E27FC236}">
              <a16:creationId xmlns:a16="http://schemas.microsoft.com/office/drawing/2014/main" id="{00000000-0008-0000-0000-00001A0C0000}"/>
            </a:ext>
          </a:extLst>
        </xdr:cNvPr>
        <xdr:cNvPicPr preferRelativeResize="0">
          <a:picLocks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tretch/>
      </xdr:blipFill>
      <xdr:spPr bwMode="auto">
        <a:xfrm>
          <a:off x="355600" y="94506991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219</xdr:row>
      <xdr:rowOff>117654</xdr:rowOff>
    </xdr:from>
    <xdr:to>
      <xdr:col>2</xdr:col>
      <xdr:colOff>301150</xdr:colOff>
      <xdr:row>220</xdr:row>
      <xdr:rowOff>1806579</xdr:rowOff>
    </xdr:to>
    <xdr:pic>
      <xdr:nvPicPr>
        <xdr:cNvPr id="3080" name="Picture 103119">
          <a:extLst>
            <a:ext uri="{FF2B5EF4-FFF2-40B4-BE49-F238E27FC236}">
              <a16:creationId xmlns:a16="http://schemas.microsoft.com/office/drawing/2014/main" id="{00000000-0008-0000-0000-0000080C0000}"/>
            </a:ext>
          </a:extLst>
        </xdr:cNvPr>
        <xdr:cNvPicPr preferRelativeResize="0">
          <a:picLocks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tretch/>
      </xdr:blipFill>
      <xdr:spPr bwMode="auto">
        <a:xfrm>
          <a:off x="355600" y="284890306"/>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1166</xdr:row>
      <xdr:rowOff>127362</xdr:rowOff>
    </xdr:from>
    <xdr:to>
      <xdr:col>2</xdr:col>
      <xdr:colOff>301150</xdr:colOff>
      <xdr:row>1168</xdr:row>
      <xdr:rowOff>101787</xdr:rowOff>
    </xdr:to>
    <xdr:pic>
      <xdr:nvPicPr>
        <xdr:cNvPr id="2133" name="Рисунок 6">
          <a:extLst>
            <a:ext uri="{FF2B5EF4-FFF2-40B4-BE49-F238E27FC236}">
              <a16:creationId xmlns:a16="http://schemas.microsoft.com/office/drawing/2014/main" id="{00000000-0008-0000-0000-000055080000}"/>
            </a:ext>
          </a:extLst>
        </xdr:cNvPr>
        <xdr:cNvPicPr preferRelativeResize="0">
          <a:picLocks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tretch/>
      </xdr:blipFill>
      <xdr:spPr bwMode="auto">
        <a:xfrm>
          <a:off x="355600" y="109255375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1150</xdr:row>
      <xdr:rowOff>127362</xdr:rowOff>
    </xdr:from>
    <xdr:to>
      <xdr:col>2</xdr:col>
      <xdr:colOff>301150</xdr:colOff>
      <xdr:row>1152</xdr:row>
      <xdr:rowOff>101787</xdr:rowOff>
    </xdr:to>
    <xdr:pic>
      <xdr:nvPicPr>
        <xdr:cNvPr id="2160" name="Рисунок 6">
          <a:extLst>
            <a:ext uri="{FF2B5EF4-FFF2-40B4-BE49-F238E27FC236}">
              <a16:creationId xmlns:a16="http://schemas.microsoft.com/office/drawing/2014/main" id="{00000000-0008-0000-0000-000070080000}"/>
            </a:ext>
          </a:extLst>
        </xdr:cNvPr>
        <xdr:cNvPicPr preferRelativeResize="0">
          <a:picLocks noChangeArrowheads="1"/>
        </xdr:cNvPicPr>
      </xdr:nvPicPr>
      <xdr:blipFill>
        <a:blip xmlns:r="http://schemas.openxmlformats.org/officeDocument/2006/relationships" r:embed="rId168" cstate="email">
          <a:extLst>
            <a:ext uri="{28A0092B-C50C-407E-A947-70E740481C1C}">
              <a14:useLocalDpi xmlns:a14="http://schemas.microsoft.com/office/drawing/2010/main"/>
            </a:ext>
          </a:extLst>
        </a:blip>
        <a:stretch/>
      </xdr:blipFill>
      <xdr:spPr bwMode="auto">
        <a:xfrm>
          <a:off x="355600" y="1073669405"/>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1154</xdr:row>
      <xdr:rowOff>127362</xdr:rowOff>
    </xdr:from>
    <xdr:to>
      <xdr:col>2</xdr:col>
      <xdr:colOff>301150</xdr:colOff>
      <xdr:row>1156</xdr:row>
      <xdr:rowOff>101787</xdr:rowOff>
    </xdr:to>
    <xdr:pic>
      <xdr:nvPicPr>
        <xdr:cNvPr id="2321" name="Рисунок 6">
          <a:extLst>
            <a:ext uri="{FF2B5EF4-FFF2-40B4-BE49-F238E27FC236}">
              <a16:creationId xmlns:a16="http://schemas.microsoft.com/office/drawing/2014/main" id="{00000000-0008-0000-0000-000011090000}"/>
            </a:ext>
          </a:extLst>
        </xdr:cNvPr>
        <xdr:cNvPicPr preferRelativeResize="0">
          <a:picLocks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tretch/>
      </xdr:blipFill>
      <xdr:spPr bwMode="auto">
        <a:xfrm>
          <a:off x="355600" y="1078390492"/>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1158</xdr:row>
      <xdr:rowOff>127362</xdr:rowOff>
    </xdr:from>
    <xdr:to>
      <xdr:col>2</xdr:col>
      <xdr:colOff>301150</xdr:colOff>
      <xdr:row>1160</xdr:row>
      <xdr:rowOff>101787</xdr:rowOff>
    </xdr:to>
    <xdr:pic>
      <xdr:nvPicPr>
        <xdr:cNvPr id="2333" name="Рисунок 6">
          <a:extLst>
            <a:ext uri="{FF2B5EF4-FFF2-40B4-BE49-F238E27FC236}">
              <a16:creationId xmlns:a16="http://schemas.microsoft.com/office/drawing/2014/main" id="{00000000-0008-0000-0000-00001D090000}"/>
            </a:ext>
          </a:extLst>
        </xdr:cNvPr>
        <xdr:cNvPicPr preferRelativeResize="0">
          <a:picLocks noChangeArrowheads="1"/>
        </xdr:cNvPicPr>
      </xdr:nvPicPr>
      <xdr:blipFill>
        <a:blip xmlns:r="http://schemas.openxmlformats.org/officeDocument/2006/relationships" r:embed="rId170" cstate="email">
          <a:extLst>
            <a:ext uri="{28A0092B-C50C-407E-A947-70E740481C1C}">
              <a14:useLocalDpi xmlns:a14="http://schemas.microsoft.com/office/drawing/2010/main"/>
            </a:ext>
          </a:extLst>
        </a:blip>
        <a:stretch/>
      </xdr:blipFill>
      <xdr:spPr bwMode="auto">
        <a:xfrm>
          <a:off x="355600" y="1087832666"/>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1162</xdr:row>
      <xdr:rowOff>127362</xdr:rowOff>
    </xdr:from>
    <xdr:to>
      <xdr:col>2</xdr:col>
      <xdr:colOff>301150</xdr:colOff>
      <xdr:row>1164</xdr:row>
      <xdr:rowOff>101787</xdr:rowOff>
    </xdr:to>
    <xdr:pic>
      <xdr:nvPicPr>
        <xdr:cNvPr id="2334" name="Рисунок 6">
          <a:extLst>
            <a:ext uri="{FF2B5EF4-FFF2-40B4-BE49-F238E27FC236}">
              <a16:creationId xmlns:a16="http://schemas.microsoft.com/office/drawing/2014/main" id="{00000000-0008-0000-0000-00001E090000}"/>
            </a:ext>
          </a:extLst>
        </xdr:cNvPr>
        <xdr:cNvPicPr preferRelativeResize="0">
          <a:picLocks noChangeArrowheads="1"/>
        </xdr:cNvPicPr>
      </xdr:nvPicPr>
      <xdr:blipFill>
        <a:blip xmlns:r="http://schemas.openxmlformats.org/officeDocument/2006/relationships" r:embed="rId171" cstate="email">
          <a:extLst>
            <a:ext uri="{28A0092B-C50C-407E-A947-70E740481C1C}">
              <a14:useLocalDpi xmlns:a14="http://schemas.microsoft.com/office/drawing/2010/main"/>
            </a:ext>
          </a:extLst>
        </a:blip>
        <a:stretch/>
      </xdr:blipFill>
      <xdr:spPr bwMode="auto">
        <a:xfrm>
          <a:off x="355600" y="109019321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214</xdr:row>
      <xdr:rowOff>127180</xdr:rowOff>
    </xdr:from>
    <xdr:to>
      <xdr:col>2</xdr:col>
      <xdr:colOff>301150</xdr:colOff>
      <xdr:row>216</xdr:row>
      <xdr:rowOff>111130</xdr:rowOff>
    </xdr:to>
    <xdr:pic>
      <xdr:nvPicPr>
        <xdr:cNvPr id="2363" name="Picture 103109">
          <a:extLst>
            <a:ext uri="{FF2B5EF4-FFF2-40B4-BE49-F238E27FC236}">
              <a16:creationId xmlns:a16="http://schemas.microsoft.com/office/drawing/2014/main" id="{00000000-0008-0000-0000-00003B090000}"/>
            </a:ext>
          </a:extLst>
        </xdr:cNvPr>
        <xdr:cNvPicPr preferRelativeResize="0">
          <a:picLocks noChangeArrowheads="1"/>
        </xdr:cNvPicPr>
      </xdr:nvPicPr>
      <xdr:blipFill>
        <a:blip xmlns:r="http://schemas.openxmlformats.org/officeDocument/2006/relationships" r:embed="rId172" cstate="email">
          <a:extLst>
            <a:ext uri="{28A0092B-C50C-407E-A947-70E740481C1C}">
              <a14:useLocalDpi xmlns:a14="http://schemas.microsoft.com/office/drawing/2010/main"/>
            </a:ext>
          </a:extLst>
        </a:blip>
        <a:stretch/>
      </xdr:blipFill>
      <xdr:spPr bwMode="auto">
        <a:xfrm>
          <a:off x="355600" y="282257680"/>
          <a:ext cx="1262485" cy="190551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202</xdr:row>
      <xdr:rowOff>127180</xdr:rowOff>
    </xdr:from>
    <xdr:to>
      <xdr:col>2</xdr:col>
      <xdr:colOff>301150</xdr:colOff>
      <xdr:row>204</xdr:row>
      <xdr:rowOff>111130</xdr:rowOff>
    </xdr:to>
    <xdr:pic>
      <xdr:nvPicPr>
        <xdr:cNvPr id="2370" name="Picture 103109">
          <a:extLst>
            <a:ext uri="{FF2B5EF4-FFF2-40B4-BE49-F238E27FC236}">
              <a16:creationId xmlns:a16="http://schemas.microsoft.com/office/drawing/2014/main" id="{00000000-0008-0000-0000-000042090000}"/>
            </a:ext>
          </a:extLst>
        </xdr:cNvPr>
        <xdr:cNvPicPr preferRelativeResize="0">
          <a:picLocks noChangeArrowheads="1"/>
        </xdr:cNvPicPr>
      </xdr:nvPicPr>
      <xdr:blipFill>
        <a:blip xmlns:r="http://schemas.openxmlformats.org/officeDocument/2006/relationships" r:embed="rId173" cstate="email">
          <a:extLst>
            <a:ext uri="{28A0092B-C50C-407E-A947-70E740481C1C}">
              <a14:useLocalDpi xmlns:a14="http://schemas.microsoft.com/office/drawing/2010/main"/>
            </a:ext>
          </a:extLst>
        </a:blip>
        <a:stretch/>
      </xdr:blipFill>
      <xdr:spPr bwMode="auto">
        <a:xfrm>
          <a:off x="355600" y="265775289"/>
          <a:ext cx="1262485" cy="190551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206</xdr:row>
      <xdr:rowOff>127180</xdr:rowOff>
    </xdr:from>
    <xdr:to>
      <xdr:col>2</xdr:col>
      <xdr:colOff>301150</xdr:colOff>
      <xdr:row>208</xdr:row>
      <xdr:rowOff>111130</xdr:rowOff>
    </xdr:to>
    <xdr:pic>
      <xdr:nvPicPr>
        <xdr:cNvPr id="2390" name="Picture 103109">
          <a:extLst>
            <a:ext uri="{FF2B5EF4-FFF2-40B4-BE49-F238E27FC236}">
              <a16:creationId xmlns:a16="http://schemas.microsoft.com/office/drawing/2014/main" id="{00000000-0008-0000-0000-000056090000}"/>
            </a:ext>
          </a:extLst>
        </xdr:cNvPr>
        <xdr:cNvPicPr preferRelativeResize="0">
          <a:picLocks noChangeArrowheads="1"/>
        </xdr:cNvPicPr>
      </xdr:nvPicPr>
      <xdr:blipFill>
        <a:blip xmlns:r="http://schemas.openxmlformats.org/officeDocument/2006/relationships" r:embed="rId174" cstate="email">
          <a:extLst>
            <a:ext uri="{28A0092B-C50C-407E-A947-70E740481C1C}">
              <a14:useLocalDpi xmlns:a14="http://schemas.microsoft.com/office/drawing/2010/main"/>
            </a:ext>
          </a:extLst>
        </a:blip>
        <a:stretch/>
      </xdr:blipFill>
      <xdr:spPr bwMode="auto">
        <a:xfrm>
          <a:off x="355600" y="272848637"/>
          <a:ext cx="1262485" cy="190551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206</xdr:row>
      <xdr:rowOff>127000</xdr:rowOff>
    </xdr:from>
    <xdr:to>
      <xdr:col>19</xdr:col>
      <xdr:colOff>301150</xdr:colOff>
      <xdr:row>208</xdr:row>
      <xdr:rowOff>110950</xdr:rowOff>
    </xdr:to>
    <xdr:pic>
      <xdr:nvPicPr>
        <xdr:cNvPr id="2393" name="Picture 103109">
          <a:extLst>
            <a:ext uri="{FF2B5EF4-FFF2-40B4-BE49-F238E27FC236}">
              <a16:creationId xmlns:a16="http://schemas.microsoft.com/office/drawing/2014/main" id="{00000000-0008-0000-0000-000059090000}"/>
            </a:ext>
          </a:extLst>
        </xdr:cNvPr>
        <xdr:cNvPicPr preferRelativeResize="0">
          <a:picLocks noChangeArrowheads="1"/>
        </xdr:cNvPicPr>
      </xdr:nvPicPr>
      <xdr:blipFill>
        <a:blip xmlns:r="http://schemas.openxmlformats.org/officeDocument/2006/relationships" r:embed="rId175" cstate="email">
          <a:extLst>
            <a:ext uri="{28A0092B-C50C-407E-A947-70E740481C1C}">
              <a14:useLocalDpi xmlns:a14="http://schemas.microsoft.com/office/drawing/2010/main"/>
            </a:ext>
          </a:extLst>
        </a:blip>
        <a:stretch/>
      </xdr:blipFill>
      <xdr:spPr bwMode="auto">
        <a:xfrm>
          <a:off x="7390848" y="272848457"/>
          <a:ext cx="1267454" cy="1905515"/>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210</xdr:row>
      <xdr:rowOff>127180</xdr:rowOff>
    </xdr:from>
    <xdr:to>
      <xdr:col>2</xdr:col>
      <xdr:colOff>301150</xdr:colOff>
      <xdr:row>212</xdr:row>
      <xdr:rowOff>111130</xdr:rowOff>
    </xdr:to>
    <xdr:pic>
      <xdr:nvPicPr>
        <xdr:cNvPr id="3256" name="Picture 103109">
          <a:extLst>
            <a:ext uri="{FF2B5EF4-FFF2-40B4-BE49-F238E27FC236}">
              <a16:creationId xmlns:a16="http://schemas.microsoft.com/office/drawing/2014/main" id="{00000000-0008-0000-0000-0000B80C0000}"/>
            </a:ext>
          </a:extLst>
        </xdr:cNvPr>
        <xdr:cNvPicPr preferRelativeResize="0">
          <a:picLocks noChangeArrowheads="1"/>
        </xdr:cNvPicPr>
      </xdr:nvPicPr>
      <xdr:blipFill>
        <a:blip xmlns:r="http://schemas.openxmlformats.org/officeDocument/2006/relationships" r:embed="rId176" cstate="email">
          <a:extLst>
            <a:ext uri="{28A0092B-C50C-407E-A947-70E740481C1C}">
              <a14:useLocalDpi xmlns:a14="http://schemas.microsoft.com/office/drawing/2010/main"/>
            </a:ext>
          </a:extLst>
        </a:blip>
        <a:stretch/>
      </xdr:blipFill>
      <xdr:spPr bwMode="auto">
        <a:xfrm>
          <a:off x="355600" y="275200897"/>
          <a:ext cx="1262485" cy="1905516"/>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1145</xdr:row>
      <xdr:rowOff>127361</xdr:rowOff>
    </xdr:from>
    <xdr:to>
      <xdr:col>2</xdr:col>
      <xdr:colOff>301150</xdr:colOff>
      <xdr:row>1147</xdr:row>
      <xdr:rowOff>101786</xdr:rowOff>
    </xdr:to>
    <xdr:pic>
      <xdr:nvPicPr>
        <xdr:cNvPr id="3269" name="Рисунок 6">
          <a:extLst>
            <a:ext uri="{FF2B5EF4-FFF2-40B4-BE49-F238E27FC236}">
              <a16:creationId xmlns:a16="http://schemas.microsoft.com/office/drawing/2014/main" id="{00000000-0008-0000-0000-0000C50C0000}"/>
            </a:ext>
          </a:extLst>
        </xdr:cNvPr>
        <xdr:cNvPicPr preferRelativeResize="0">
          <a:picLocks noChangeArrowheads="1"/>
        </xdr:cNvPicPr>
      </xdr:nvPicPr>
      <xdr:blipFill>
        <a:blip xmlns:r="http://schemas.openxmlformats.org/officeDocument/2006/relationships" r:embed="rId177" cstate="email">
          <a:extLst>
            <a:ext uri="{28A0092B-C50C-407E-A947-70E740481C1C}">
              <a14:useLocalDpi xmlns:a14="http://schemas.microsoft.com/office/drawing/2010/main"/>
            </a:ext>
          </a:extLst>
        </a:blip>
        <a:stretch/>
      </xdr:blipFill>
      <xdr:spPr bwMode="auto">
        <a:xfrm>
          <a:off x="355600" y="107101897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1137</xdr:row>
      <xdr:rowOff>127361</xdr:rowOff>
    </xdr:from>
    <xdr:to>
      <xdr:col>2</xdr:col>
      <xdr:colOff>301150</xdr:colOff>
      <xdr:row>1139</xdr:row>
      <xdr:rowOff>101786</xdr:rowOff>
    </xdr:to>
    <xdr:pic>
      <xdr:nvPicPr>
        <xdr:cNvPr id="3270" name="Рисунок 6">
          <a:extLst>
            <a:ext uri="{FF2B5EF4-FFF2-40B4-BE49-F238E27FC236}">
              <a16:creationId xmlns:a16="http://schemas.microsoft.com/office/drawing/2014/main" id="{00000000-0008-0000-0000-0000C60C0000}"/>
            </a:ext>
          </a:extLst>
        </xdr:cNvPr>
        <xdr:cNvPicPr preferRelativeResize="0">
          <a:picLocks noChangeArrowheads="1"/>
        </xdr:cNvPicPr>
      </xdr:nvPicPr>
      <xdr:blipFill>
        <a:blip xmlns:r="http://schemas.openxmlformats.org/officeDocument/2006/relationships" r:embed="rId178" cstate="email">
          <a:extLst>
            <a:ext uri="{28A0092B-C50C-407E-A947-70E740481C1C}">
              <a14:useLocalDpi xmlns:a14="http://schemas.microsoft.com/office/drawing/2010/main"/>
            </a:ext>
          </a:extLst>
        </a:blip>
        <a:stretch/>
      </xdr:blipFill>
      <xdr:spPr bwMode="auto">
        <a:xfrm>
          <a:off x="355600" y="106629788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1125</xdr:row>
      <xdr:rowOff>127361</xdr:rowOff>
    </xdr:from>
    <xdr:to>
      <xdr:col>2</xdr:col>
      <xdr:colOff>301150</xdr:colOff>
      <xdr:row>1127</xdr:row>
      <xdr:rowOff>101786</xdr:rowOff>
    </xdr:to>
    <xdr:pic>
      <xdr:nvPicPr>
        <xdr:cNvPr id="3271" name="Рисунок 6">
          <a:extLst>
            <a:ext uri="{FF2B5EF4-FFF2-40B4-BE49-F238E27FC236}">
              <a16:creationId xmlns:a16="http://schemas.microsoft.com/office/drawing/2014/main" id="{00000000-0008-0000-0000-0000C70C0000}"/>
            </a:ext>
          </a:extLst>
        </xdr:cNvPr>
        <xdr:cNvPicPr preferRelativeResize="0">
          <a:picLocks noChangeArrowheads="1"/>
        </xdr:cNvPicPr>
      </xdr:nvPicPr>
      <xdr:blipFill>
        <a:blip xmlns:r="http://schemas.openxmlformats.org/officeDocument/2006/relationships" r:embed="rId179" cstate="email">
          <a:extLst>
            <a:ext uri="{28A0092B-C50C-407E-A947-70E740481C1C}">
              <a14:useLocalDpi xmlns:a14="http://schemas.microsoft.com/office/drawing/2010/main"/>
            </a:ext>
          </a:extLst>
        </a:blip>
        <a:stretch/>
      </xdr:blipFill>
      <xdr:spPr bwMode="auto">
        <a:xfrm>
          <a:off x="355600" y="1052134622"/>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1133</xdr:row>
      <xdr:rowOff>127362</xdr:rowOff>
    </xdr:from>
    <xdr:to>
      <xdr:col>2</xdr:col>
      <xdr:colOff>301150</xdr:colOff>
      <xdr:row>1135</xdr:row>
      <xdr:rowOff>101787</xdr:rowOff>
    </xdr:to>
    <xdr:pic>
      <xdr:nvPicPr>
        <xdr:cNvPr id="3272" name="Рисунок 6">
          <a:extLst>
            <a:ext uri="{FF2B5EF4-FFF2-40B4-BE49-F238E27FC236}">
              <a16:creationId xmlns:a16="http://schemas.microsoft.com/office/drawing/2014/main" id="{00000000-0008-0000-0000-0000C80C0000}"/>
            </a:ext>
          </a:extLst>
        </xdr:cNvPr>
        <xdr:cNvPicPr preferRelativeResize="0">
          <a:picLocks noChangeArrowheads="1"/>
        </xdr:cNvPicPr>
      </xdr:nvPicPr>
      <xdr:blipFill>
        <a:blip xmlns:r="http://schemas.openxmlformats.org/officeDocument/2006/relationships" r:embed="rId180" cstate="email">
          <a:extLst>
            <a:ext uri="{28A0092B-C50C-407E-A947-70E740481C1C}">
              <a14:useLocalDpi xmlns:a14="http://schemas.microsoft.com/office/drawing/2010/main"/>
            </a:ext>
          </a:extLst>
        </a:blip>
        <a:stretch/>
      </xdr:blipFill>
      <xdr:spPr bwMode="auto">
        <a:xfrm>
          <a:off x="355600" y="105921625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1121</xdr:row>
      <xdr:rowOff>127361</xdr:rowOff>
    </xdr:from>
    <xdr:to>
      <xdr:col>2</xdr:col>
      <xdr:colOff>301150</xdr:colOff>
      <xdr:row>1123</xdr:row>
      <xdr:rowOff>101786</xdr:rowOff>
    </xdr:to>
    <xdr:pic>
      <xdr:nvPicPr>
        <xdr:cNvPr id="3275" name="Рисунок 6">
          <a:extLst>
            <a:ext uri="{FF2B5EF4-FFF2-40B4-BE49-F238E27FC236}">
              <a16:creationId xmlns:a16="http://schemas.microsoft.com/office/drawing/2014/main" id="{00000000-0008-0000-0000-0000CB0C0000}"/>
            </a:ext>
          </a:extLst>
        </xdr:cNvPr>
        <xdr:cNvPicPr preferRelativeResize="0">
          <a:picLocks noChangeArrowheads="1"/>
        </xdr:cNvPicPr>
      </xdr:nvPicPr>
      <xdr:blipFill>
        <a:blip xmlns:r="http://schemas.openxmlformats.org/officeDocument/2006/relationships" r:embed="rId181" cstate="email">
          <a:extLst>
            <a:ext uri="{28A0092B-C50C-407E-A947-70E740481C1C}">
              <a14:useLocalDpi xmlns:a14="http://schemas.microsoft.com/office/drawing/2010/main"/>
            </a:ext>
          </a:extLst>
        </a:blip>
        <a:stretch/>
      </xdr:blipFill>
      <xdr:spPr bwMode="auto">
        <a:xfrm>
          <a:off x="355600" y="104977407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1129</xdr:row>
      <xdr:rowOff>127362</xdr:rowOff>
    </xdr:from>
    <xdr:to>
      <xdr:col>2</xdr:col>
      <xdr:colOff>301150</xdr:colOff>
      <xdr:row>1131</xdr:row>
      <xdr:rowOff>101787</xdr:rowOff>
    </xdr:to>
    <xdr:pic>
      <xdr:nvPicPr>
        <xdr:cNvPr id="3277" name="Рисунок 6">
          <a:extLst>
            <a:ext uri="{FF2B5EF4-FFF2-40B4-BE49-F238E27FC236}">
              <a16:creationId xmlns:a16="http://schemas.microsoft.com/office/drawing/2014/main" id="{00000000-0008-0000-0000-0000CD0C0000}"/>
            </a:ext>
          </a:extLst>
        </xdr:cNvPr>
        <xdr:cNvPicPr preferRelativeResize="0">
          <a:picLocks noChangeArrowheads="1"/>
        </xdr:cNvPicPr>
      </xdr:nvPicPr>
      <xdr:blipFill>
        <a:blip xmlns:r="http://schemas.openxmlformats.org/officeDocument/2006/relationships" r:embed="rId182" cstate="email">
          <a:extLst>
            <a:ext uri="{28A0092B-C50C-407E-A947-70E740481C1C}">
              <a14:useLocalDpi xmlns:a14="http://schemas.microsoft.com/office/drawing/2010/main"/>
            </a:ext>
          </a:extLst>
        </a:blip>
        <a:stretch/>
      </xdr:blipFill>
      <xdr:spPr bwMode="auto">
        <a:xfrm>
          <a:off x="355600" y="105685571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1141</xdr:row>
      <xdr:rowOff>127361</xdr:rowOff>
    </xdr:from>
    <xdr:to>
      <xdr:col>2</xdr:col>
      <xdr:colOff>301150</xdr:colOff>
      <xdr:row>1143</xdr:row>
      <xdr:rowOff>101786</xdr:rowOff>
    </xdr:to>
    <xdr:pic>
      <xdr:nvPicPr>
        <xdr:cNvPr id="3278" name="Рисунок 6">
          <a:extLst>
            <a:ext uri="{FF2B5EF4-FFF2-40B4-BE49-F238E27FC236}">
              <a16:creationId xmlns:a16="http://schemas.microsoft.com/office/drawing/2014/main" id="{00000000-0008-0000-0000-0000CE0C0000}"/>
            </a:ext>
          </a:extLst>
        </xdr:cNvPr>
        <xdr:cNvPicPr preferRelativeResize="0">
          <a:picLocks noChangeArrowheads="1"/>
        </xdr:cNvPicPr>
      </xdr:nvPicPr>
      <xdr:blipFill>
        <a:blip xmlns:r="http://schemas.openxmlformats.org/officeDocument/2006/relationships" r:embed="rId183" cstate="email">
          <a:extLst>
            <a:ext uri="{28A0092B-C50C-407E-A947-70E740481C1C}">
              <a14:useLocalDpi xmlns:a14="http://schemas.microsoft.com/office/drawing/2010/main"/>
            </a:ext>
          </a:extLst>
        </a:blip>
        <a:stretch/>
      </xdr:blipFill>
      <xdr:spPr bwMode="auto">
        <a:xfrm>
          <a:off x="355600" y="1068658426"/>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639</xdr:row>
      <xdr:rowOff>131940</xdr:rowOff>
    </xdr:from>
    <xdr:to>
      <xdr:col>2</xdr:col>
      <xdr:colOff>301150</xdr:colOff>
      <xdr:row>642</xdr:row>
      <xdr:rowOff>106365</xdr:rowOff>
    </xdr:to>
    <xdr:pic>
      <xdr:nvPicPr>
        <xdr:cNvPr id="3300" name="Picture 103119">
          <a:extLst>
            <a:ext uri="{FF2B5EF4-FFF2-40B4-BE49-F238E27FC236}">
              <a16:creationId xmlns:a16="http://schemas.microsoft.com/office/drawing/2014/main" id="{00000000-0008-0000-0000-0000E40C0000}"/>
            </a:ext>
          </a:extLst>
        </xdr:cNvPr>
        <xdr:cNvPicPr preferRelativeResize="0">
          <a:picLocks noChangeArrowheads="1"/>
        </xdr:cNvPicPr>
      </xdr:nvPicPr>
      <xdr:blipFill>
        <a:blip xmlns:r="http://schemas.openxmlformats.org/officeDocument/2006/relationships" r:embed="rId184" cstate="email">
          <a:extLst>
            <a:ext uri="{28A0092B-C50C-407E-A947-70E740481C1C}">
              <a14:useLocalDpi xmlns:a14="http://schemas.microsoft.com/office/drawing/2010/main"/>
            </a:ext>
          </a:extLst>
        </a:blip>
        <a:stretch/>
      </xdr:blipFill>
      <xdr:spPr bwMode="auto">
        <a:xfrm>
          <a:off x="355600" y="69179602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639</xdr:row>
      <xdr:rowOff>127180</xdr:rowOff>
    </xdr:from>
    <xdr:to>
      <xdr:col>19</xdr:col>
      <xdr:colOff>301150</xdr:colOff>
      <xdr:row>642</xdr:row>
      <xdr:rowOff>101605</xdr:rowOff>
    </xdr:to>
    <xdr:pic>
      <xdr:nvPicPr>
        <xdr:cNvPr id="3301" name="Picture 103119">
          <a:extLst>
            <a:ext uri="{FF2B5EF4-FFF2-40B4-BE49-F238E27FC236}">
              <a16:creationId xmlns:a16="http://schemas.microsoft.com/office/drawing/2014/main" id="{00000000-0008-0000-0000-0000E50C0000}"/>
            </a:ext>
          </a:extLst>
        </xdr:cNvPr>
        <xdr:cNvPicPr preferRelativeResize="0">
          <a:picLocks noChangeArrowheads="1"/>
        </xdr:cNvPicPr>
      </xdr:nvPicPr>
      <xdr:blipFill>
        <a:blip xmlns:r="http://schemas.openxmlformats.org/officeDocument/2006/relationships" r:embed="rId185" cstate="email">
          <a:extLst>
            <a:ext uri="{28A0092B-C50C-407E-A947-70E740481C1C}">
              <a14:useLocalDpi xmlns:a14="http://schemas.microsoft.com/office/drawing/2010/main"/>
            </a:ext>
          </a:extLst>
        </a:blip>
        <a:stretch/>
      </xdr:blipFill>
      <xdr:spPr bwMode="auto">
        <a:xfrm>
          <a:off x="7390848" y="691791267"/>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654</xdr:row>
      <xdr:rowOff>131940</xdr:rowOff>
    </xdr:from>
    <xdr:to>
      <xdr:col>2</xdr:col>
      <xdr:colOff>301150</xdr:colOff>
      <xdr:row>657</xdr:row>
      <xdr:rowOff>106365</xdr:rowOff>
    </xdr:to>
    <xdr:pic>
      <xdr:nvPicPr>
        <xdr:cNvPr id="3302" name="Picture 103119">
          <a:extLst>
            <a:ext uri="{FF2B5EF4-FFF2-40B4-BE49-F238E27FC236}">
              <a16:creationId xmlns:a16="http://schemas.microsoft.com/office/drawing/2014/main" id="{00000000-0008-0000-0000-0000E60C0000}"/>
            </a:ext>
          </a:extLst>
        </xdr:cNvPr>
        <xdr:cNvPicPr preferRelativeResize="0">
          <a:picLocks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tretch/>
      </xdr:blipFill>
      <xdr:spPr bwMode="auto">
        <a:xfrm>
          <a:off x="355600" y="70359874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654</xdr:row>
      <xdr:rowOff>127180</xdr:rowOff>
    </xdr:from>
    <xdr:to>
      <xdr:col>19</xdr:col>
      <xdr:colOff>301150</xdr:colOff>
      <xdr:row>657</xdr:row>
      <xdr:rowOff>101605</xdr:rowOff>
    </xdr:to>
    <xdr:pic>
      <xdr:nvPicPr>
        <xdr:cNvPr id="3303" name="Picture 103119">
          <a:extLst>
            <a:ext uri="{FF2B5EF4-FFF2-40B4-BE49-F238E27FC236}">
              <a16:creationId xmlns:a16="http://schemas.microsoft.com/office/drawing/2014/main" id="{00000000-0008-0000-0000-0000E70C0000}"/>
            </a:ext>
          </a:extLst>
        </xdr:cNvPr>
        <xdr:cNvPicPr preferRelativeResize="0">
          <a:picLocks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tretch/>
      </xdr:blipFill>
      <xdr:spPr bwMode="auto">
        <a:xfrm>
          <a:off x="7390848" y="703593984"/>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644</xdr:row>
      <xdr:rowOff>131940</xdr:rowOff>
    </xdr:from>
    <xdr:to>
      <xdr:col>2</xdr:col>
      <xdr:colOff>301150</xdr:colOff>
      <xdr:row>647</xdr:row>
      <xdr:rowOff>106365</xdr:rowOff>
    </xdr:to>
    <xdr:pic>
      <xdr:nvPicPr>
        <xdr:cNvPr id="3304" name="Picture 103119">
          <a:extLst>
            <a:ext uri="{FF2B5EF4-FFF2-40B4-BE49-F238E27FC236}">
              <a16:creationId xmlns:a16="http://schemas.microsoft.com/office/drawing/2014/main" id="{00000000-0008-0000-0000-0000E80C0000}"/>
            </a:ext>
          </a:extLst>
        </xdr:cNvPr>
        <xdr:cNvPicPr preferRelativeResize="0">
          <a:picLocks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tretch/>
      </xdr:blipFill>
      <xdr:spPr bwMode="auto">
        <a:xfrm>
          <a:off x="355600" y="69415657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644</xdr:row>
      <xdr:rowOff>127180</xdr:rowOff>
    </xdr:from>
    <xdr:to>
      <xdr:col>19</xdr:col>
      <xdr:colOff>301150</xdr:colOff>
      <xdr:row>647</xdr:row>
      <xdr:rowOff>101605</xdr:rowOff>
    </xdr:to>
    <xdr:pic>
      <xdr:nvPicPr>
        <xdr:cNvPr id="3305" name="Picture 103119">
          <a:extLst>
            <a:ext uri="{FF2B5EF4-FFF2-40B4-BE49-F238E27FC236}">
              <a16:creationId xmlns:a16="http://schemas.microsoft.com/office/drawing/2014/main" id="{00000000-0008-0000-0000-0000E90C0000}"/>
            </a:ext>
          </a:extLst>
        </xdr:cNvPr>
        <xdr:cNvPicPr preferRelativeResize="0">
          <a:picLocks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tretch/>
      </xdr:blipFill>
      <xdr:spPr bwMode="auto">
        <a:xfrm>
          <a:off x="7390848" y="694151810"/>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649</xdr:row>
      <xdr:rowOff>131940</xdr:rowOff>
    </xdr:from>
    <xdr:to>
      <xdr:col>2</xdr:col>
      <xdr:colOff>301150</xdr:colOff>
      <xdr:row>652</xdr:row>
      <xdr:rowOff>106365</xdr:rowOff>
    </xdr:to>
    <xdr:pic>
      <xdr:nvPicPr>
        <xdr:cNvPr id="3306" name="Picture 103119">
          <a:extLst>
            <a:ext uri="{FF2B5EF4-FFF2-40B4-BE49-F238E27FC236}">
              <a16:creationId xmlns:a16="http://schemas.microsoft.com/office/drawing/2014/main" id="{00000000-0008-0000-0000-0000EA0C0000}"/>
            </a:ext>
          </a:extLst>
        </xdr:cNvPr>
        <xdr:cNvPicPr preferRelativeResize="0">
          <a:picLocks noChangeArrowheads="1"/>
        </xdr:cNvPicPr>
      </xdr:nvPicPr>
      <xdr:blipFill>
        <a:blip xmlns:r="http://schemas.openxmlformats.org/officeDocument/2006/relationships" r:embed="rId190" cstate="email">
          <a:extLst>
            <a:ext uri="{28A0092B-C50C-407E-A947-70E740481C1C}">
              <a14:useLocalDpi xmlns:a14="http://schemas.microsoft.com/office/drawing/2010/main"/>
            </a:ext>
          </a:extLst>
        </a:blip>
        <a:stretch/>
      </xdr:blipFill>
      <xdr:spPr bwMode="auto">
        <a:xfrm>
          <a:off x="355600" y="69887765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649</xdr:row>
      <xdr:rowOff>127180</xdr:rowOff>
    </xdr:from>
    <xdr:to>
      <xdr:col>19</xdr:col>
      <xdr:colOff>301150</xdr:colOff>
      <xdr:row>652</xdr:row>
      <xdr:rowOff>101605</xdr:rowOff>
    </xdr:to>
    <xdr:pic>
      <xdr:nvPicPr>
        <xdr:cNvPr id="3307" name="Picture 103119">
          <a:extLst>
            <a:ext uri="{FF2B5EF4-FFF2-40B4-BE49-F238E27FC236}">
              <a16:creationId xmlns:a16="http://schemas.microsoft.com/office/drawing/2014/main" id="{00000000-0008-0000-0000-0000EB0C0000}"/>
            </a:ext>
          </a:extLst>
        </xdr:cNvPr>
        <xdr:cNvPicPr preferRelativeResize="0">
          <a:picLocks noChangeArrowheads="1"/>
        </xdr:cNvPicPr>
      </xdr:nvPicPr>
      <xdr:blipFill>
        <a:blip xmlns:r="http://schemas.openxmlformats.org/officeDocument/2006/relationships" r:embed="rId191" cstate="email">
          <a:extLst>
            <a:ext uri="{28A0092B-C50C-407E-A947-70E740481C1C}">
              <a14:useLocalDpi xmlns:a14="http://schemas.microsoft.com/office/drawing/2010/main"/>
            </a:ext>
          </a:extLst>
        </a:blip>
        <a:stretch/>
      </xdr:blipFill>
      <xdr:spPr bwMode="auto">
        <a:xfrm>
          <a:off x="7390848" y="698872897"/>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664</xdr:row>
      <xdr:rowOff>131940</xdr:rowOff>
    </xdr:from>
    <xdr:to>
      <xdr:col>2</xdr:col>
      <xdr:colOff>301150</xdr:colOff>
      <xdr:row>667</xdr:row>
      <xdr:rowOff>106365</xdr:rowOff>
    </xdr:to>
    <xdr:pic>
      <xdr:nvPicPr>
        <xdr:cNvPr id="3308" name="Picture 103119">
          <a:extLst>
            <a:ext uri="{FF2B5EF4-FFF2-40B4-BE49-F238E27FC236}">
              <a16:creationId xmlns:a16="http://schemas.microsoft.com/office/drawing/2014/main" id="{00000000-0008-0000-0000-0000EC0C0000}"/>
            </a:ext>
          </a:extLst>
        </xdr:cNvPr>
        <xdr:cNvPicPr preferRelativeResize="0">
          <a:picLocks noChangeArrowheads="1"/>
        </xdr:cNvPicPr>
      </xdr:nvPicPr>
      <xdr:blipFill>
        <a:blip xmlns:r="http://schemas.openxmlformats.org/officeDocument/2006/relationships" r:embed="rId192" cstate="email">
          <a:extLst>
            <a:ext uri="{28A0092B-C50C-407E-A947-70E740481C1C}">
              <a14:useLocalDpi xmlns:a14="http://schemas.microsoft.com/office/drawing/2010/main"/>
            </a:ext>
          </a:extLst>
        </a:blip>
        <a:stretch/>
      </xdr:blipFill>
      <xdr:spPr bwMode="auto">
        <a:xfrm>
          <a:off x="355600" y="70831983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664</xdr:row>
      <xdr:rowOff>127180</xdr:rowOff>
    </xdr:from>
    <xdr:to>
      <xdr:col>19</xdr:col>
      <xdr:colOff>301150</xdr:colOff>
      <xdr:row>667</xdr:row>
      <xdr:rowOff>101605</xdr:rowOff>
    </xdr:to>
    <xdr:pic>
      <xdr:nvPicPr>
        <xdr:cNvPr id="3309" name="Picture 103119">
          <a:extLst>
            <a:ext uri="{FF2B5EF4-FFF2-40B4-BE49-F238E27FC236}">
              <a16:creationId xmlns:a16="http://schemas.microsoft.com/office/drawing/2014/main" id="{00000000-0008-0000-0000-0000ED0C0000}"/>
            </a:ext>
          </a:extLst>
        </xdr:cNvPr>
        <xdr:cNvPicPr preferRelativeResize="0">
          <a:picLocks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tretch/>
      </xdr:blipFill>
      <xdr:spPr bwMode="auto">
        <a:xfrm>
          <a:off x="7390848" y="708315071"/>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659</xdr:row>
      <xdr:rowOff>131940</xdr:rowOff>
    </xdr:from>
    <xdr:to>
      <xdr:col>2</xdr:col>
      <xdr:colOff>301150</xdr:colOff>
      <xdr:row>662</xdr:row>
      <xdr:rowOff>106365</xdr:rowOff>
    </xdr:to>
    <xdr:pic>
      <xdr:nvPicPr>
        <xdr:cNvPr id="3312" name="Picture 103119">
          <a:extLst>
            <a:ext uri="{FF2B5EF4-FFF2-40B4-BE49-F238E27FC236}">
              <a16:creationId xmlns:a16="http://schemas.microsoft.com/office/drawing/2014/main" id="{00000000-0008-0000-0000-0000F00C0000}"/>
            </a:ext>
          </a:extLst>
        </xdr:cNvPr>
        <xdr:cNvPicPr preferRelativeResize="0">
          <a:picLocks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tretch/>
      </xdr:blipFill>
      <xdr:spPr bwMode="auto">
        <a:xfrm>
          <a:off x="355600" y="70595928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659</xdr:row>
      <xdr:rowOff>127180</xdr:rowOff>
    </xdr:from>
    <xdr:to>
      <xdr:col>19</xdr:col>
      <xdr:colOff>301150</xdr:colOff>
      <xdr:row>662</xdr:row>
      <xdr:rowOff>101605</xdr:rowOff>
    </xdr:to>
    <xdr:pic>
      <xdr:nvPicPr>
        <xdr:cNvPr id="3313" name="Picture 103119">
          <a:extLst>
            <a:ext uri="{FF2B5EF4-FFF2-40B4-BE49-F238E27FC236}">
              <a16:creationId xmlns:a16="http://schemas.microsoft.com/office/drawing/2014/main" id="{00000000-0008-0000-0000-0000F10C0000}"/>
            </a:ext>
          </a:extLst>
        </xdr:cNvPr>
        <xdr:cNvPicPr preferRelativeResize="0">
          <a:picLocks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tretch/>
      </xdr:blipFill>
      <xdr:spPr bwMode="auto">
        <a:xfrm>
          <a:off x="7390848" y="705954528"/>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185</xdr:row>
      <xdr:rowOff>127180</xdr:rowOff>
    </xdr:from>
    <xdr:to>
      <xdr:col>2</xdr:col>
      <xdr:colOff>301150</xdr:colOff>
      <xdr:row>187</xdr:row>
      <xdr:rowOff>101605</xdr:rowOff>
    </xdr:to>
    <xdr:pic>
      <xdr:nvPicPr>
        <xdr:cNvPr id="3069" name="Picture 103109">
          <a:extLst>
            <a:ext uri="{FF2B5EF4-FFF2-40B4-BE49-F238E27FC236}">
              <a16:creationId xmlns:a16="http://schemas.microsoft.com/office/drawing/2014/main" id="{00000000-0008-0000-0000-0000FD0B0000}"/>
            </a:ext>
          </a:extLst>
        </xdr:cNvPr>
        <xdr:cNvPicPr preferRelativeResize="0">
          <a:picLocks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tretch/>
      </xdr:blipFill>
      <xdr:spPr bwMode="auto">
        <a:xfrm>
          <a:off x="355600" y="239519419"/>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189</xdr:row>
      <xdr:rowOff>127180</xdr:rowOff>
    </xdr:from>
    <xdr:to>
      <xdr:col>2</xdr:col>
      <xdr:colOff>301150</xdr:colOff>
      <xdr:row>191</xdr:row>
      <xdr:rowOff>101605</xdr:rowOff>
    </xdr:to>
    <xdr:pic>
      <xdr:nvPicPr>
        <xdr:cNvPr id="3070" name="Picture 103109">
          <a:extLst>
            <a:ext uri="{FF2B5EF4-FFF2-40B4-BE49-F238E27FC236}">
              <a16:creationId xmlns:a16="http://schemas.microsoft.com/office/drawing/2014/main" id="{00000000-0008-0000-0000-0000FE0B0000}"/>
            </a:ext>
          </a:extLst>
        </xdr:cNvPr>
        <xdr:cNvPicPr preferRelativeResize="0">
          <a:picLocks noChangeArrowheads="1"/>
        </xdr:cNvPicPr>
      </xdr:nvPicPr>
      <xdr:blipFill>
        <a:blip xmlns:r="http://schemas.openxmlformats.org/officeDocument/2006/relationships" r:embed="rId197" cstate="email">
          <a:extLst>
            <a:ext uri="{28A0092B-C50C-407E-A947-70E740481C1C}">
              <a14:useLocalDpi xmlns:a14="http://schemas.microsoft.com/office/drawing/2010/main"/>
            </a:ext>
          </a:extLst>
        </a:blip>
        <a:stretch/>
      </xdr:blipFill>
      <xdr:spPr bwMode="auto">
        <a:xfrm>
          <a:off x="355600" y="244240506"/>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193</xdr:row>
      <xdr:rowOff>127180</xdr:rowOff>
    </xdr:from>
    <xdr:to>
      <xdr:col>2</xdr:col>
      <xdr:colOff>301150</xdr:colOff>
      <xdr:row>195</xdr:row>
      <xdr:rowOff>101605</xdr:rowOff>
    </xdr:to>
    <xdr:pic>
      <xdr:nvPicPr>
        <xdr:cNvPr id="3316" name="Picture 103109">
          <a:extLst>
            <a:ext uri="{FF2B5EF4-FFF2-40B4-BE49-F238E27FC236}">
              <a16:creationId xmlns:a16="http://schemas.microsoft.com/office/drawing/2014/main" id="{00000000-0008-0000-0000-0000F40C0000}"/>
            </a:ext>
          </a:extLst>
        </xdr:cNvPr>
        <xdr:cNvPicPr preferRelativeResize="0">
          <a:picLocks noChangeArrowheads="1"/>
        </xdr:cNvPicPr>
      </xdr:nvPicPr>
      <xdr:blipFill>
        <a:blip xmlns:r="http://schemas.openxmlformats.org/officeDocument/2006/relationships" r:embed="rId198" cstate="email">
          <a:extLst>
            <a:ext uri="{28A0092B-C50C-407E-A947-70E740481C1C}">
              <a14:useLocalDpi xmlns:a14="http://schemas.microsoft.com/office/drawing/2010/main"/>
            </a:ext>
          </a:extLst>
        </a:blip>
        <a:stretch/>
      </xdr:blipFill>
      <xdr:spPr bwMode="auto">
        <a:xfrm>
          <a:off x="355600" y="24896159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197</xdr:row>
      <xdr:rowOff>127180</xdr:rowOff>
    </xdr:from>
    <xdr:to>
      <xdr:col>2</xdr:col>
      <xdr:colOff>301150</xdr:colOff>
      <xdr:row>199</xdr:row>
      <xdr:rowOff>101605</xdr:rowOff>
    </xdr:to>
    <xdr:pic>
      <xdr:nvPicPr>
        <xdr:cNvPr id="3320" name="Picture 103109">
          <a:extLst>
            <a:ext uri="{FF2B5EF4-FFF2-40B4-BE49-F238E27FC236}">
              <a16:creationId xmlns:a16="http://schemas.microsoft.com/office/drawing/2014/main" id="{00000000-0008-0000-0000-0000F80C0000}"/>
            </a:ext>
          </a:extLst>
        </xdr:cNvPr>
        <xdr:cNvPicPr preferRelativeResize="0">
          <a:picLocks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tretch/>
      </xdr:blipFill>
      <xdr:spPr bwMode="auto">
        <a:xfrm>
          <a:off x="355600" y="251322137"/>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1104</xdr:row>
      <xdr:rowOff>127362</xdr:rowOff>
    </xdr:from>
    <xdr:to>
      <xdr:col>2</xdr:col>
      <xdr:colOff>301150</xdr:colOff>
      <xdr:row>1106</xdr:row>
      <xdr:rowOff>101787</xdr:rowOff>
    </xdr:to>
    <xdr:pic>
      <xdr:nvPicPr>
        <xdr:cNvPr id="3157" name="Рисунок 6">
          <a:extLst>
            <a:ext uri="{FF2B5EF4-FFF2-40B4-BE49-F238E27FC236}">
              <a16:creationId xmlns:a16="http://schemas.microsoft.com/office/drawing/2014/main" id="{00000000-0008-0000-0000-0000550C0000}"/>
            </a:ext>
          </a:extLst>
        </xdr:cNvPr>
        <xdr:cNvPicPr preferRelativeResize="0">
          <a:picLocks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tretch/>
      </xdr:blipFill>
      <xdr:spPr bwMode="auto">
        <a:xfrm>
          <a:off x="355600" y="103296038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1108</xdr:row>
      <xdr:rowOff>127362</xdr:rowOff>
    </xdr:from>
    <xdr:to>
      <xdr:col>2</xdr:col>
      <xdr:colOff>301150</xdr:colOff>
      <xdr:row>1110</xdr:row>
      <xdr:rowOff>101787</xdr:rowOff>
    </xdr:to>
    <xdr:pic>
      <xdr:nvPicPr>
        <xdr:cNvPr id="3179" name="Рисунок 6">
          <a:extLst>
            <a:ext uri="{FF2B5EF4-FFF2-40B4-BE49-F238E27FC236}">
              <a16:creationId xmlns:a16="http://schemas.microsoft.com/office/drawing/2014/main" id="{00000000-0008-0000-0000-00006B0C0000}"/>
            </a:ext>
          </a:extLst>
        </xdr:cNvPr>
        <xdr:cNvPicPr preferRelativeResize="0">
          <a:picLocks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tretch/>
      </xdr:blipFill>
      <xdr:spPr bwMode="auto">
        <a:xfrm>
          <a:off x="355600" y="103532092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1112</xdr:row>
      <xdr:rowOff>127362</xdr:rowOff>
    </xdr:from>
    <xdr:to>
      <xdr:col>2</xdr:col>
      <xdr:colOff>301150</xdr:colOff>
      <xdr:row>1114</xdr:row>
      <xdr:rowOff>101787</xdr:rowOff>
    </xdr:to>
    <xdr:pic>
      <xdr:nvPicPr>
        <xdr:cNvPr id="3219" name="Рисунок 6">
          <a:extLst>
            <a:ext uri="{FF2B5EF4-FFF2-40B4-BE49-F238E27FC236}">
              <a16:creationId xmlns:a16="http://schemas.microsoft.com/office/drawing/2014/main" id="{00000000-0008-0000-0000-0000930C0000}"/>
            </a:ext>
          </a:extLst>
        </xdr:cNvPr>
        <xdr:cNvPicPr preferRelativeResize="0">
          <a:picLocks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tretch/>
      </xdr:blipFill>
      <xdr:spPr bwMode="auto">
        <a:xfrm>
          <a:off x="355600" y="103768147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1116</xdr:row>
      <xdr:rowOff>127362</xdr:rowOff>
    </xdr:from>
    <xdr:to>
      <xdr:col>2</xdr:col>
      <xdr:colOff>301150</xdr:colOff>
      <xdr:row>1118</xdr:row>
      <xdr:rowOff>101787</xdr:rowOff>
    </xdr:to>
    <xdr:pic>
      <xdr:nvPicPr>
        <xdr:cNvPr id="3243" name="Рисунок 6">
          <a:extLst>
            <a:ext uri="{FF2B5EF4-FFF2-40B4-BE49-F238E27FC236}">
              <a16:creationId xmlns:a16="http://schemas.microsoft.com/office/drawing/2014/main" id="{00000000-0008-0000-0000-0000AB0C0000}"/>
            </a:ext>
          </a:extLst>
        </xdr:cNvPr>
        <xdr:cNvPicPr preferRelativeResize="0">
          <a:picLocks noChangeArrowheads="1"/>
        </xdr:cNvPicPr>
      </xdr:nvPicPr>
      <xdr:blipFill>
        <a:blip xmlns:r="http://schemas.openxmlformats.org/officeDocument/2006/relationships" r:embed="rId203" cstate="email">
          <a:extLst>
            <a:ext uri="{28A0092B-C50C-407E-A947-70E740481C1C}">
              <a14:useLocalDpi xmlns:a14="http://schemas.microsoft.com/office/drawing/2010/main"/>
            </a:ext>
          </a:extLst>
        </a:blip>
        <a:stretch/>
      </xdr:blipFill>
      <xdr:spPr bwMode="auto">
        <a:xfrm>
          <a:off x="355600" y="104004201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172</xdr:row>
      <xdr:rowOff>127901</xdr:rowOff>
    </xdr:from>
    <xdr:to>
      <xdr:col>2</xdr:col>
      <xdr:colOff>301150</xdr:colOff>
      <xdr:row>174</xdr:row>
      <xdr:rowOff>102326</xdr:rowOff>
    </xdr:to>
    <xdr:pic>
      <xdr:nvPicPr>
        <xdr:cNvPr id="3377" name="Picture 103109">
          <a:extLst>
            <a:ext uri="{FF2B5EF4-FFF2-40B4-BE49-F238E27FC236}">
              <a16:creationId xmlns:a16="http://schemas.microsoft.com/office/drawing/2014/main" id="{00000000-0008-0000-0000-0000310D0000}"/>
            </a:ext>
          </a:extLst>
        </xdr:cNvPr>
        <xdr:cNvPicPr preferRelativeResize="0">
          <a:picLocks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tretch/>
      </xdr:blipFill>
      <xdr:spPr bwMode="auto">
        <a:xfrm>
          <a:off x="355600" y="217985358"/>
          <a:ext cx="1262485" cy="1904272"/>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176</xdr:row>
      <xdr:rowOff>127901</xdr:rowOff>
    </xdr:from>
    <xdr:to>
      <xdr:col>2</xdr:col>
      <xdr:colOff>301150</xdr:colOff>
      <xdr:row>178</xdr:row>
      <xdr:rowOff>102326</xdr:rowOff>
    </xdr:to>
    <xdr:pic>
      <xdr:nvPicPr>
        <xdr:cNvPr id="3380" name="Picture 103109">
          <a:extLst>
            <a:ext uri="{FF2B5EF4-FFF2-40B4-BE49-F238E27FC236}">
              <a16:creationId xmlns:a16="http://schemas.microsoft.com/office/drawing/2014/main" id="{00000000-0008-0000-0000-0000340D0000}"/>
            </a:ext>
          </a:extLst>
        </xdr:cNvPr>
        <xdr:cNvPicPr preferRelativeResize="0">
          <a:picLocks noChangeArrowheads="1"/>
        </xdr:cNvPicPr>
      </xdr:nvPicPr>
      <xdr:blipFill>
        <a:blip xmlns:r="http://schemas.openxmlformats.org/officeDocument/2006/relationships" r:embed="rId205" cstate="email">
          <a:extLst>
            <a:ext uri="{28A0092B-C50C-407E-A947-70E740481C1C}">
              <a14:useLocalDpi xmlns:a14="http://schemas.microsoft.com/office/drawing/2010/main"/>
            </a:ext>
          </a:extLst>
        </a:blip>
        <a:stretch/>
      </xdr:blipFill>
      <xdr:spPr bwMode="auto">
        <a:xfrm>
          <a:off x="355600" y="225066988"/>
          <a:ext cx="1262485" cy="190427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180</xdr:row>
      <xdr:rowOff>127901</xdr:rowOff>
    </xdr:from>
    <xdr:to>
      <xdr:col>2</xdr:col>
      <xdr:colOff>301150</xdr:colOff>
      <xdr:row>182</xdr:row>
      <xdr:rowOff>102326</xdr:rowOff>
    </xdr:to>
    <xdr:pic>
      <xdr:nvPicPr>
        <xdr:cNvPr id="3383" name="Picture 103109">
          <a:extLst>
            <a:ext uri="{FF2B5EF4-FFF2-40B4-BE49-F238E27FC236}">
              <a16:creationId xmlns:a16="http://schemas.microsoft.com/office/drawing/2014/main" id="{00000000-0008-0000-0000-0000370D0000}"/>
            </a:ext>
          </a:extLst>
        </xdr:cNvPr>
        <xdr:cNvPicPr preferRelativeResize="0">
          <a:picLocks noChangeArrowheads="1"/>
        </xdr:cNvPicPr>
      </xdr:nvPicPr>
      <xdr:blipFill>
        <a:blip xmlns:r="http://schemas.openxmlformats.org/officeDocument/2006/relationships" r:embed="rId206" cstate="email">
          <a:extLst>
            <a:ext uri="{28A0092B-C50C-407E-A947-70E740481C1C}">
              <a14:useLocalDpi xmlns:a14="http://schemas.microsoft.com/office/drawing/2010/main"/>
            </a:ext>
          </a:extLst>
        </a:blip>
        <a:stretch/>
      </xdr:blipFill>
      <xdr:spPr bwMode="auto">
        <a:xfrm>
          <a:off x="355600" y="232148618"/>
          <a:ext cx="1262485" cy="1904273"/>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634</xdr:row>
      <xdr:rowOff>127180</xdr:rowOff>
    </xdr:from>
    <xdr:to>
      <xdr:col>2</xdr:col>
      <xdr:colOff>301150</xdr:colOff>
      <xdr:row>636</xdr:row>
      <xdr:rowOff>101605</xdr:rowOff>
    </xdr:to>
    <xdr:pic>
      <xdr:nvPicPr>
        <xdr:cNvPr id="3374" name="Picture 103119">
          <a:extLst>
            <a:ext uri="{FF2B5EF4-FFF2-40B4-BE49-F238E27FC236}">
              <a16:creationId xmlns:a16="http://schemas.microsoft.com/office/drawing/2014/main" id="{00000000-0008-0000-0000-00002E0D0000}"/>
            </a:ext>
          </a:extLst>
        </xdr:cNvPr>
        <xdr:cNvPicPr preferRelativeResize="0">
          <a:picLocks noChangeArrowheads="1"/>
        </xdr:cNvPicPr>
      </xdr:nvPicPr>
      <xdr:blipFill>
        <a:blip xmlns:r="http://schemas.openxmlformats.org/officeDocument/2006/relationships" r:embed="rId207" cstate="email">
          <a:extLst>
            <a:ext uri="{28A0092B-C50C-407E-A947-70E740481C1C}">
              <a14:useLocalDpi xmlns:a14="http://schemas.microsoft.com/office/drawing/2010/main"/>
            </a:ext>
          </a:extLst>
        </a:blip>
        <a:stretch/>
      </xdr:blipFill>
      <xdr:spPr bwMode="auto">
        <a:xfrm>
          <a:off x="355600" y="689140832"/>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602</xdr:row>
      <xdr:rowOff>127180</xdr:rowOff>
    </xdr:from>
    <xdr:to>
      <xdr:col>2</xdr:col>
      <xdr:colOff>301150</xdr:colOff>
      <xdr:row>604</xdr:row>
      <xdr:rowOff>101605</xdr:rowOff>
    </xdr:to>
    <xdr:pic>
      <xdr:nvPicPr>
        <xdr:cNvPr id="3384" name="Picture 103119">
          <a:extLst>
            <a:ext uri="{FF2B5EF4-FFF2-40B4-BE49-F238E27FC236}">
              <a16:creationId xmlns:a16="http://schemas.microsoft.com/office/drawing/2014/main" id="{00000000-0008-0000-0000-0000380D0000}"/>
            </a:ext>
          </a:extLst>
        </xdr:cNvPr>
        <xdr:cNvPicPr preferRelativeResize="0">
          <a:picLocks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tretch/>
      </xdr:blipFill>
      <xdr:spPr bwMode="auto">
        <a:xfrm>
          <a:off x="355600" y="66553539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606</xdr:row>
      <xdr:rowOff>127180</xdr:rowOff>
    </xdr:from>
    <xdr:to>
      <xdr:col>2</xdr:col>
      <xdr:colOff>301150</xdr:colOff>
      <xdr:row>608</xdr:row>
      <xdr:rowOff>101605</xdr:rowOff>
    </xdr:to>
    <xdr:pic>
      <xdr:nvPicPr>
        <xdr:cNvPr id="3386" name="Picture 103119">
          <a:extLst>
            <a:ext uri="{FF2B5EF4-FFF2-40B4-BE49-F238E27FC236}">
              <a16:creationId xmlns:a16="http://schemas.microsoft.com/office/drawing/2014/main" id="{00000000-0008-0000-0000-00003A0D0000}"/>
            </a:ext>
          </a:extLst>
        </xdr:cNvPr>
        <xdr:cNvPicPr preferRelativeResize="0">
          <a:picLocks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tretch/>
      </xdr:blipFill>
      <xdr:spPr bwMode="auto">
        <a:xfrm>
          <a:off x="355600" y="66789594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626</xdr:row>
      <xdr:rowOff>127180</xdr:rowOff>
    </xdr:from>
    <xdr:to>
      <xdr:col>2</xdr:col>
      <xdr:colOff>301150</xdr:colOff>
      <xdr:row>628</xdr:row>
      <xdr:rowOff>101605</xdr:rowOff>
    </xdr:to>
    <xdr:pic>
      <xdr:nvPicPr>
        <xdr:cNvPr id="3387" name="Picture 103119">
          <a:extLst>
            <a:ext uri="{FF2B5EF4-FFF2-40B4-BE49-F238E27FC236}">
              <a16:creationId xmlns:a16="http://schemas.microsoft.com/office/drawing/2014/main" id="{00000000-0008-0000-0000-00003B0D0000}"/>
            </a:ext>
          </a:extLst>
        </xdr:cNvPr>
        <xdr:cNvPicPr preferRelativeResize="0">
          <a:picLocks noChangeArrowheads="1"/>
        </xdr:cNvPicPr>
      </xdr:nvPicPr>
      <xdr:blipFill>
        <a:blip xmlns:r="http://schemas.openxmlformats.org/officeDocument/2006/relationships" r:embed="rId210" cstate="email">
          <a:extLst>
            <a:ext uri="{28A0092B-C50C-407E-A947-70E740481C1C}">
              <a14:useLocalDpi xmlns:a14="http://schemas.microsoft.com/office/drawing/2010/main"/>
            </a:ext>
          </a:extLst>
        </a:blip>
        <a:stretch/>
      </xdr:blipFill>
      <xdr:spPr bwMode="auto">
        <a:xfrm>
          <a:off x="355600" y="682059202"/>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610</xdr:row>
      <xdr:rowOff>127180</xdr:rowOff>
    </xdr:from>
    <xdr:to>
      <xdr:col>2</xdr:col>
      <xdr:colOff>301150</xdr:colOff>
      <xdr:row>612</xdr:row>
      <xdr:rowOff>101605</xdr:rowOff>
    </xdr:to>
    <xdr:pic>
      <xdr:nvPicPr>
        <xdr:cNvPr id="3388" name="Picture 103119">
          <a:extLst>
            <a:ext uri="{FF2B5EF4-FFF2-40B4-BE49-F238E27FC236}">
              <a16:creationId xmlns:a16="http://schemas.microsoft.com/office/drawing/2014/main" id="{00000000-0008-0000-0000-00003C0D0000}"/>
            </a:ext>
          </a:extLst>
        </xdr:cNvPr>
        <xdr:cNvPicPr preferRelativeResize="0">
          <a:picLocks noChangeArrowheads="1"/>
        </xdr:cNvPicPr>
      </xdr:nvPicPr>
      <xdr:blipFill>
        <a:blip xmlns:r="http://schemas.openxmlformats.org/officeDocument/2006/relationships" r:embed="rId211" cstate="email">
          <a:extLst>
            <a:ext uri="{28A0092B-C50C-407E-A947-70E740481C1C}">
              <a14:useLocalDpi xmlns:a14="http://schemas.microsoft.com/office/drawing/2010/main"/>
            </a:ext>
          </a:extLst>
        </a:blip>
        <a:stretch/>
      </xdr:blipFill>
      <xdr:spPr bwMode="auto">
        <a:xfrm>
          <a:off x="355600" y="67025648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618</xdr:row>
      <xdr:rowOff>127180</xdr:rowOff>
    </xdr:from>
    <xdr:to>
      <xdr:col>2</xdr:col>
      <xdr:colOff>301150</xdr:colOff>
      <xdr:row>620</xdr:row>
      <xdr:rowOff>101605</xdr:rowOff>
    </xdr:to>
    <xdr:pic>
      <xdr:nvPicPr>
        <xdr:cNvPr id="3390" name="Picture 103119">
          <a:extLst>
            <a:ext uri="{FF2B5EF4-FFF2-40B4-BE49-F238E27FC236}">
              <a16:creationId xmlns:a16="http://schemas.microsoft.com/office/drawing/2014/main" id="{00000000-0008-0000-0000-00003E0D0000}"/>
            </a:ext>
          </a:extLst>
        </xdr:cNvPr>
        <xdr:cNvPicPr preferRelativeResize="0">
          <a:picLocks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tretch/>
      </xdr:blipFill>
      <xdr:spPr bwMode="auto">
        <a:xfrm>
          <a:off x="355600" y="677338115"/>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614</xdr:row>
      <xdr:rowOff>127180</xdr:rowOff>
    </xdr:from>
    <xdr:to>
      <xdr:col>2</xdr:col>
      <xdr:colOff>301150</xdr:colOff>
      <xdr:row>616</xdr:row>
      <xdr:rowOff>101605</xdr:rowOff>
    </xdr:to>
    <xdr:pic>
      <xdr:nvPicPr>
        <xdr:cNvPr id="3392" name="Picture 103119">
          <a:extLst>
            <a:ext uri="{FF2B5EF4-FFF2-40B4-BE49-F238E27FC236}">
              <a16:creationId xmlns:a16="http://schemas.microsoft.com/office/drawing/2014/main" id="{00000000-0008-0000-0000-0000400D0000}"/>
            </a:ext>
          </a:extLst>
        </xdr:cNvPr>
        <xdr:cNvPicPr preferRelativeResize="0">
          <a:picLocks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tretch/>
      </xdr:blipFill>
      <xdr:spPr bwMode="auto">
        <a:xfrm>
          <a:off x="355600" y="67261702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622</xdr:row>
      <xdr:rowOff>127180</xdr:rowOff>
    </xdr:from>
    <xdr:to>
      <xdr:col>2</xdr:col>
      <xdr:colOff>301150</xdr:colOff>
      <xdr:row>624</xdr:row>
      <xdr:rowOff>101605</xdr:rowOff>
    </xdr:to>
    <xdr:pic>
      <xdr:nvPicPr>
        <xdr:cNvPr id="3393" name="Picture 103119">
          <a:extLst>
            <a:ext uri="{FF2B5EF4-FFF2-40B4-BE49-F238E27FC236}">
              <a16:creationId xmlns:a16="http://schemas.microsoft.com/office/drawing/2014/main" id="{00000000-0008-0000-0000-0000410D0000}"/>
            </a:ext>
          </a:extLst>
        </xdr:cNvPr>
        <xdr:cNvPicPr preferRelativeResize="0">
          <a:picLocks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tretch/>
      </xdr:blipFill>
      <xdr:spPr bwMode="auto">
        <a:xfrm>
          <a:off x="355600" y="67969865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630</xdr:row>
      <xdr:rowOff>127180</xdr:rowOff>
    </xdr:from>
    <xdr:to>
      <xdr:col>2</xdr:col>
      <xdr:colOff>301150</xdr:colOff>
      <xdr:row>632</xdr:row>
      <xdr:rowOff>101605</xdr:rowOff>
    </xdr:to>
    <xdr:pic>
      <xdr:nvPicPr>
        <xdr:cNvPr id="3394" name="Picture 103119">
          <a:extLst>
            <a:ext uri="{FF2B5EF4-FFF2-40B4-BE49-F238E27FC236}">
              <a16:creationId xmlns:a16="http://schemas.microsoft.com/office/drawing/2014/main" id="{00000000-0008-0000-0000-0000420D0000}"/>
            </a:ext>
          </a:extLst>
        </xdr:cNvPr>
        <xdr:cNvPicPr preferRelativeResize="0">
          <a:picLocks noChangeArrowheads="1"/>
        </xdr:cNvPicPr>
      </xdr:nvPicPr>
      <xdr:blipFill>
        <a:blip xmlns:r="http://schemas.openxmlformats.org/officeDocument/2006/relationships" r:embed="rId215" cstate="email">
          <a:extLst>
            <a:ext uri="{28A0092B-C50C-407E-A947-70E740481C1C}">
              <a14:useLocalDpi xmlns:a14="http://schemas.microsoft.com/office/drawing/2010/main"/>
            </a:ext>
          </a:extLst>
        </a:blip>
        <a:stretch/>
      </xdr:blipFill>
      <xdr:spPr bwMode="auto">
        <a:xfrm>
          <a:off x="355600" y="684419745"/>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163</xdr:row>
      <xdr:rowOff>135991</xdr:rowOff>
    </xdr:from>
    <xdr:to>
      <xdr:col>2</xdr:col>
      <xdr:colOff>301150</xdr:colOff>
      <xdr:row>165</xdr:row>
      <xdr:rowOff>110416</xdr:rowOff>
    </xdr:to>
    <xdr:pic>
      <xdr:nvPicPr>
        <xdr:cNvPr id="3475" name="Picture 103109">
          <a:extLst>
            <a:ext uri="{FF2B5EF4-FFF2-40B4-BE49-F238E27FC236}">
              <a16:creationId xmlns:a16="http://schemas.microsoft.com/office/drawing/2014/main" id="{00000000-0008-0000-0000-0000930D0000}"/>
            </a:ext>
          </a:extLst>
        </xdr:cNvPr>
        <xdr:cNvPicPr preferRelativeResize="0">
          <a:picLocks noChangeArrowheads="1"/>
        </xdr:cNvPicPr>
      </xdr:nvPicPr>
      <xdr:blipFill>
        <a:blip xmlns:r="http://schemas.openxmlformats.org/officeDocument/2006/relationships" r:embed="rId216" cstate="email">
          <a:extLst>
            <a:ext uri="{28A0092B-C50C-407E-A947-70E740481C1C}">
              <a14:useLocalDpi xmlns:a14="http://schemas.microsoft.com/office/drawing/2010/main"/>
            </a:ext>
          </a:extLst>
        </a:blip>
        <a:stretch/>
      </xdr:blipFill>
      <xdr:spPr bwMode="auto">
        <a:xfrm>
          <a:off x="355600" y="205900839"/>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581</xdr:row>
      <xdr:rowOff>127180</xdr:rowOff>
    </xdr:from>
    <xdr:to>
      <xdr:col>2</xdr:col>
      <xdr:colOff>301150</xdr:colOff>
      <xdr:row>584</xdr:row>
      <xdr:rowOff>101605</xdr:rowOff>
    </xdr:to>
    <xdr:pic>
      <xdr:nvPicPr>
        <xdr:cNvPr id="3485" name="Рисунок 1">
          <a:extLst>
            <a:ext uri="{FF2B5EF4-FFF2-40B4-BE49-F238E27FC236}">
              <a16:creationId xmlns:a16="http://schemas.microsoft.com/office/drawing/2014/main" id="{00000000-0008-0000-0000-00009D0D0000}"/>
            </a:ext>
          </a:extLst>
        </xdr:cNvPr>
        <xdr:cNvPicPr preferRelativeResize="0">
          <a:picLocks/>
        </xdr:cNvPicPr>
      </xdr:nvPicPr>
      <xdr:blipFill>
        <a:blip xmlns:r="http://schemas.openxmlformats.org/officeDocument/2006/relationships" r:embed="rId217" cstate="email">
          <a:extLst>
            <a:ext uri="{28A0092B-C50C-407E-A947-70E740481C1C}">
              <a14:useLocalDpi xmlns:a14="http://schemas.microsoft.com/office/drawing/2010/main"/>
            </a:ext>
          </a:extLst>
        </a:blip>
        <a:stretch/>
      </xdr:blipFill>
      <xdr:spPr bwMode="auto">
        <a:xfrm>
          <a:off x="355600" y="653442789"/>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581</xdr:row>
      <xdr:rowOff>127180</xdr:rowOff>
    </xdr:from>
    <xdr:to>
      <xdr:col>19</xdr:col>
      <xdr:colOff>301150</xdr:colOff>
      <xdr:row>584</xdr:row>
      <xdr:rowOff>101605</xdr:rowOff>
    </xdr:to>
    <xdr:pic>
      <xdr:nvPicPr>
        <xdr:cNvPr id="3486" name="Рисунок 1">
          <a:extLst>
            <a:ext uri="{FF2B5EF4-FFF2-40B4-BE49-F238E27FC236}">
              <a16:creationId xmlns:a16="http://schemas.microsoft.com/office/drawing/2014/main" id="{00000000-0008-0000-0000-00009E0D0000}"/>
            </a:ext>
          </a:extLst>
        </xdr:cNvPr>
        <xdr:cNvPicPr preferRelativeResize="0">
          <a:picLocks/>
        </xdr:cNvPicPr>
      </xdr:nvPicPr>
      <xdr:blipFill>
        <a:blip xmlns:r="http://schemas.openxmlformats.org/officeDocument/2006/relationships" r:embed="rId218" cstate="email">
          <a:extLst>
            <a:ext uri="{28A0092B-C50C-407E-A947-70E740481C1C}">
              <a14:useLocalDpi xmlns:a14="http://schemas.microsoft.com/office/drawing/2010/main"/>
            </a:ext>
          </a:extLst>
        </a:blip>
        <a:stretch/>
      </xdr:blipFill>
      <xdr:spPr bwMode="auto">
        <a:xfrm>
          <a:off x="7390848" y="653442789"/>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586</xdr:row>
      <xdr:rowOff>127178</xdr:rowOff>
    </xdr:from>
    <xdr:to>
      <xdr:col>2</xdr:col>
      <xdr:colOff>301150</xdr:colOff>
      <xdr:row>589</xdr:row>
      <xdr:rowOff>101603</xdr:rowOff>
    </xdr:to>
    <xdr:pic>
      <xdr:nvPicPr>
        <xdr:cNvPr id="3491" name="Рисунок 1">
          <a:extLst>
            <a:ext uri="{FF2B5EF4-FFF2-40B4-BE49-F238E27FC236}">
              <a16:creationId xmlns:a16="http://schemas.microsoft.com/office/drawing/2014/main" id="{00000000-0008-0000-0000-0000A30D0000}"/>
            </a:ext>
          </a:extLst>
        </xdr:cNvPr>
        <xdr:cNvPicPr preferRelativeResize="0">
          <a:picLocks/>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bwMode="auto">
        <a:xfrm>
          <a:off x="355600" y="65580333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586</xdr:row>
      <xdr:rowOff>127179</xdr:rowOff>
    </xdr:from>
    <xdr:to>
      <xdr:col>19</xdr:col>
      <xdr:colOff>301150</xdr:colOff>
      <xdr:row>589</xdr:row>
      <xdr:rowOff>101604</xdr:rowOff>
    </xdr:to>
    <xdr:pic>
      <xdr:nvPicPr>
        <xdr:cNvPr id="3492" name="Рисунок 1">
          <a:extLst>
            <a:ext uri="{FF2B5EF4-FFF2-40B4-BE49-F238E27FC236}">
              <a16:creationId xmlns:a16="http://schemas.microsoft.com/office/drawing/2014/main" id="{00000000-0008-0000-0000-0000A40D0000}"/>
            </a:ext>
          </a:extLst>
        </xdr:cNvPr>
        <xdr:cNvPicPr preferRelativeResize="0">
          <a:picLocks/>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bwMode="auto">
        <a:xfrm>
          <a:off x="7390848" y="655803331"/>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591</xdr:row>
      <xdr:rowOff>127178</xdr:rowOff>
    </xdr:from>
    <xdr:to>
      <xdr:col>2</xdr:col>
      <xdr:colOff>301150</xdr:colOff>
      <xdr:row>594</xdr:row>
      <xdr:rowOff>101603</xdr:rowOff>
    </xdr:to>
    <xdr:pic>
      <xdr:nvPicPr>
        <xdr:cNvPr id="3493" name="Рисунок 1">
          <a:extLst>
            <a:ext uri="{FF2B5EF4-FFF2-40B4-BE49-F238E27FC236}">
              <a16:creationId xmlns:a16="http://schemas.microsoft.com/office/drawing/2014/main" id="{00000000-0008-0000-0000-0000A50D0000}"/>
            </a:ext>
          </a:extLst>
        </xdr:cNvPr>
        <xdr:cNvPicPr preferRelativeResize="0">
          <a:picLocks/>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bwMode="auto">
        <a:xfrm>
          <a:off x="355600" y="658163874"/>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591</xdr:row>
      <xdr:rowOff>127179</xdr:rowOff>
    </xdr:from>
    <xdr:to>
      <xdr:col>19</xdr:col>
      <xdr:colOff>301150</xdr:colOff>
      <xdr:row>594</xdr:row>
      <xdr:rowOff>101604</xdr:rowOff>
    </xdr:to>
    <xdr:pic>
      <xdr:nvPicPr>
        <xdr:cNvPr id="3494" name="Рисунок 1">
          <a:extLst>
            <a:ext uri="{FF2B5EF4-FFF2-40B4-BE49-F238E27FC236}">
              <a16:creationId xmlns:a16="http://schemas.microsoft.com/office/drawing/2014/main" id="{00000000-0008-0000-0000-0000A60D0000}"/>
            </a:ext>
          </a:extLst>
        </xdr:cNvPr>
        <xdr:cNvPicPr preferRelativeResize="0">
          <a:picLocks/>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bwMode="auto">
        <a:xfrm>
          <a:off x="7390848" y="658163875"/>
          <a:ext cx="1267454"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596</xdr:row>
      <xdr:rowOff>127178</xdr:rowOff>
    </xdr:from>
    <xdr:to>
      <xdr:col>2</xdr:col>
      <xdr:colOff>301150</xdr:colOff>
      <xdr:row>599</xdr:row>
      <xdr:rowOff>101603</xdr:rowOff>
    </xdr:to>
    <xdr:pic>
      <xdr:nvPicPr>
        <xdr:cNvPr id="3495" name="Рисунок 1">
          <a:extLst>
            <a:ext uri="{FF2B5EF4-FFF2-40B4-BE49-F238E27FC236}">
              <a16:creationId xmlns:a16="http://schemas.microsoft.com/office/drawing/2014/main" id="{00000000-0008-0000-0000-0000A70D0000}"/>
            </a:ext>
          </a:extLst>
        </xdr:cNvPr>
        <xdr:cNvPicPr preferRelativeResize="0">
          <a:picLocks/>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bwMode="auto">
        <a:xfrm>
          <a:off x="355600" y="66052441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596</xdr:row>
      <xdr:rowOff>127179</xdr:rowOff>
    </xdr:from>
    <xdr:to>
      <xdr:col>19</xdr:col>
      <xdr:colOff>301150</xdr:colOff>
      <xdr:row>599</xdr:row>
      <xdr:rowOff>101604</xdr:rowOff>
    </xdr:to>
    <xdr:pic>
      <xdr:nvPicPr>
        <xdr:cNvPr id="3496" name="Рисунок 1">
          <a:extLst>
            <a:ext uri="{FF2B5EF4-FFF2-40B4-BE49-F238E27FC236}">
              <a16:creationId xmlns:a16="http://schemas.microsoft.com/office/drawing/2014/main" id="{00000000-0008-0000-0000-0000A80D0000}"/>
            </a:ext>
          </a:extLst>
        </xdr:cNvPr>
        <xdr:cNvPicPr preferRelativeResize="0">
          <a:picLocks/>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bwMode="auto">
        <a:xfrm>
          <a:off x="7390848" y="660524418"/>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576</xdr:row>
      <xdr:rowOff>127179</xdr:rowOff>
    </xdr:from>
    <xdr:to>
      <xdr:col>2</xdr:col>
      <xdr:colOff>301150</xdr:colOff>
      <xdr:row>579</xdr:row>
      <xdr:rowOff>101604</xdr:rowOff>
    </xdr:to>
    <xdr:pic>
      <xdr:nvPicPr>
        <xdr:cNvPr id="3497" name="Рисунок 1">
          <a:extLst>
            <a:ext uri="{FF2B5EF4-FFF2-40B4-BE49-F238E27FC236}">
              <a16:creationId xmlns:a16="http://schemas.microsoft.com/office/drawing/2014/main" id="{00000000-0008-0000-0000-0000A90D0000}"/>
            </a:ext>
          </a:extLst>
        </xdr:cNvPr>
        <xdr:cNvPicPr preferRelativeResize="0">
          <a:picLocks/>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bwMode="auto">
        <a:xfrm>
          <a:off x="355600" y="646145809"/>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576</xdr:row>
      <xdr:rowOff>127179</xdr:rowOff>
    </xdr:from>
    <xdr:to>
      <xdr:col>19</xdr:col>
      <xdr:colOff>301150</xdr:colOff>
      <xdr:row>579</xdr:row>
      <xdr:rowOff>101604</xdr:rowOff>
    </xdr:to>
    <xdr:pic>
      <xdr:nvPicPr>
        <xdr:cNvPr id="3498" name="Рисунок 1">
          <a:extLst>
            <a:ext uri="{FF2B5EF4-FFF2-40B4-BE49-F238E27FC236}">
              <a16:creationId xmlns:a16="http://schemas.microsoft.com/office/drawing/2014/main" id="{00000000-0008-0000-0000-0000AA0D0000}"/>
            </a:ext>
          </a:extLst>
        </xdr:cNvPr>
        <xdr:cNvPicPr preferRelativeResize="0">
          <a:picLocks/>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bwMode="auto">
        <a:xfrm>
          <a:off x="7390848" y="646145809"/>
          <a:ext cx="1267454"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147</xdr:row>
      <xdr:rowOff>127180</xdr:rowOff>
    </xdr:from>
    <xdr:to>
      <xdr:col>2</xdr:col>
      <xdr:colOff>301150</xdr:colOff>
      <xdr:row>149</xdr:row>
      <xdr:rowOff>1597030</xdr:rowOff>
    </xdr:to>
    <xdr:pic>
      <xdr:nvPicPr>
        <xdr:cNvPr id="3538" name="Picture 103109">
          <a:extLst>
            <a:ext uri="{FF2B5EF4-FFF2-40B4-BE49-F238E27FC236}">
              <a16:creationId xmlns:a16="http://schemas.microsoft.com/office/drawing/2014/main" id="{00000000-0008-0000-0000-0000D20D0000}"/>
            </a:ext>
          </a:extLst>
        </xdr:cNvPr>
        <xdr:cNvPicPr preferRelativeResize="0">
          <a:picLocks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bwMode="auto">
        <a:xfrm>
          <a:off x="355600" y="182038115"/>
          <a:ext cx="1262485" cy="1900545"/>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152</xdr:row>
      <xdr:rowOff>127180</xdr:rowOff>
    </xdr:from>
    <xdr:to>
      <xdr:col>2</xdr:col>
      <xdr:colOff>301150</xdr:colOff>
      <xdr:row>154</xdr:row>
      <xdr:rowOff>1597030</xdr:rowOff>
    </xdr:to>
    <xdr:pic>
      <xdr:nvPicPr>
        <xdr:cNvPr id="3544" name="Picture 103109">
          <a:extLst>
            <a:ext uri="{FF2B5EF4-FFF2-40B4-BE49-F238E27FC236}">
              <a16:creationId xmlns:a16="http://schemas.microsoft.com/office/drawing/2014/main" id="{00000000-0008-0000-0000-0000D80D0000}"/>
            </a:ext>
          </a:extLst>
        </xdr:cNvPr>
        <xdr:cNvPicPr preferRelativeResize="0">
          <a:picLocks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bwMode="auto">
        <a:xfrm>
          <a:off x="355600" y="187446658"/>
          <a:ext cx="1262485" cy="190054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152</xdr:row>
      <xdr:rowOff>127180</xdr:rowOff>
    </xdr:from>
    <xdr:to>
      <xdr:col>19</xdr:col>
      <xdr:colOff>301150</xdr:colOff>
      <xdr:row>154</xdr:row>
      <xdr:rowOff>1597030</xdr:rowOff>
    </xdr:to>
    <xdr:pic>
      <xdr:nvPicPr>
        <xdr:cNvPr id="3545" name="Picture 103109">
          <a:extLst>
            <a:ext uri="{FF2B5EF4-FFF2-40B4-BE49-F238E27FC236}">
              <a16:creationId xmlns:a16="http://schemas.microsoft.com/office/drawing/2014/main" id="{00000000-0008-0000-0000-0000D90D0000}"/>
            </a:ext>
          </a:extLst>
        </xdr:cNvPr>
        <xdr:cNvPicPr preferRelativeResize="0">
          <a:picLocks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bwMode="auto">
        <a:xfrm>
          <a:off x="7390848" y="187446658"/>
          <a:ext cx="1267454" cy="190054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157</xdr:row>
      <xdr:rowOff>127179</xdr:rowOff>
    </xdr:from>
    <xdr:to>
      <xdr:col>2</xdr:col>
      <xdr:colOff>301150</xdr:colOff>
      <xdr:row>159</xdr:row>
      <xdr:rowOff>1597029</xdr:rowOff>
    </xdr:to>
    <xdr:pic>
      <xdr:nvPicPr>
        <xdr:cNvPr id="3546" name="Picture 103109">
          <a:extLst>
            <a:ext uri="{FF2B5EF4-FFF2-40B4-BE49-F238E27FC236}">
              <a16:creationId xmlns:a16="http://schemas.microsoft.com/office/drawing/2014/main" id="{00000000-0008-0000-0000-0000DA0D0000}"/>
            </a:ext>
          </a:extLst>
        </xdr:cNvPr>
        <xdr:cNvPicPr preferRelativeResize="0">
          <a:picLocks noChangeArrowheads="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bwMode="auto">
        <a:xfrm>
          <a:off x="355600" y="190196483"/>
          <a:ext cx="1262485" cy="190054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126999</xdr:colOff>
      <xdr:row>157</xdr:row>
      <xdr:rowOff>127180</xdr:rowOff>
    </xdr:from>
    <xdr:to>
      <xdr:col>19</xdr:col>
      <xdr:colOff>301149</xdr:colOff>
      <xdr:row>159</xdr:row>
      <xdr:rowOff>1597030</xdr:rowOff>
    </xdr:to>
    <xdr:pic>
      <xdr:nvPicPr>
        <xdr:cNvPr id="3547" name="Picture 103109">
          <a:extLst>
            <a:ext uri="{FF2B5EF4-FFF2-40B4-BE49-F238E27FC236}">
              <a16:creationId xmlns:a16="http://schemas.microsoft.com/office/drawing/2014/main" id="{00000000-0008-0000-0000-0000DB0D0000}"/>
            </a:ext>
          </a:extLst>
        </xdr:cNvPr>
        <xdr:cNvPicPr preferRelativeResize="0">
          <a:picLocks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bwMode="auto">
        <a:xfrm>
          <a:off x="7390847" y="190196484"/>
          <a:ext cx="1267454" cy="190054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138</xdr:row>
      <xdr:rowOff>127181</xdr:rowOff>
    </xdr:from>
    <xdr:to>
      <xdr:col>2</xdr:col>
      <xdr:colOff>301150</xdr:colOff>
      <xdr:row>140</xdr:row>
      <xdr:rowOff>101606</xdr:rowOff>
    </xdr:to>
    <xdr:pic>
      <xdr:nvPicPr>
        <xdr:cNvPr id="3558" name="Рисунок 2">
          <a:extLst>
            <a:ext uri="{FF2B5EF4-FFF2-40B4-BE49-F238E27FC236}">
              <a16:creationId xmlns:a16="http://schemas.microsoft.com/office/drawing/2014/main" id="{00000000-0008-0000-0000-0000E60D0000}"/>
            </a:ext>
          </a:extLst>
        </xdr:cNvPr>
        <xdr:cNvPicPr preferRelativeResize="0">
          <a:picLocks noChangeArrowheads="1"/>
        </xdr:cNvPicPr>
      </xdr:nvPicPr>
      <xdr:blipFill>
        <a:blip xmlns:r="http://schemas.openxmlformats.org/officeDocument/2006/relationships" r:embed="rId232" cstate="email">
          <a:extLst>
            <a:ext uri="{28A0092B-C50C-407E-A947-70E740481C1C}">
              <a14:useLocalDpi xmlns:a14="http://schemas.microsoft.com/office/drawing/2010/main"/>
            </a:ext>
          </a:extLst>
        </a:blip>
        <a:stretch/>
      </xdr:blipFill>
      <xdr:spPr bwMode="auto">
        <a:xfrm>
          <a:off x="355600" y="167286790"/>
          <a:ext cx="1262485" cy="1904273"/>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142</xdr:row>
      <xdr:rowOff>127181</xdr:rowOff>
    </xdr:from>
    <xdr:to>
      <xdr:col>2</xdr:col>
      <xdr:colOff>301150</xdr:colOff>
      <xdr:row>144</xdr:row>
      <xdr:rowOff>101606</xdr:rowOff>
    </xdr:to>
    <xdr:pic>
      <xdr:nvPicPr>
        <xdr:cNvPr id="3560" name="Рисунок 2">
          <a:extLst>
            <a:ext uri="{FF2B5EF4-FFF2-40B4-BE49-F238E27FC236}">
              <a16:creationId xmlns:a16="http://schemas.microsoft.com/office/drawing/2014/main" id="{00000000-0008-0000-0000-0000E80D0000}"/>
            </a:ext>
          </a:extLst>
        </xdr:cNvPr>
        <xdr:cNvPicPr preferRelativeResize="0">
          <a:picLocks noChangeArrowheads="1"/>
        </xdr:cNvPicPr>
      </xdr:nvPicPr>
      <xdr:blipFill>
        <a:blip xmlns:r="http://schemas.openxmlformats.org/officeDocument/2006/relationships" r:embed="rId233" cstate="email">
          <a:extLst>
            <a:ext uri="{28A0092B-C50C-407E-A947-70E740481C1C}">
              <a14:useLocalDpi xmlns:a14="http://schemas.microsoft.com/office/drawing/2010/main"/>
            </a:ext>
          </a:extLst>
        </a:blip>
        <a:stretch/>
      </xdr:blipFill>
      <xdr:spPr bwMode="auto">
        <a:xfrm>
          <a:off x="355600" y="174368420"/>
          <a:ext cx="1262485" cy="1904273"/>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129</xdr:row>
      <xdr:rowOff>127002</xdr:rowOff>
    </xdr:from>
    <xdr:to>
      <xdr:col>2</xdr:col>
      <xdr:colOff>301150</xdr:colOff>
      <xdr:row>131</xdr:row>
      <xdr:rowOff>101427</xdr:rowOff>
    </xdr:to>
    <xdr:pic>
      <xdr:nvPicPr>
        <xdr:cNvPr id="3589" name="Picture 103109">
          <a:extLst>
            <a:ext uri="{FF2B5EF4-FFF2-40B4-BE49-F238E27FC236}">
              <a16:creationId xmlns:a16="http://schemas.microsoft.com/office/drawing/2014/main" id="{00000000-0008-0000-0000-0000050E0000}"/>
            </a:ext>
          </a:extLst>
        </xdr:cNvPr>
        <xdr:cNvPicPr preferRelativeResize="0">
          <a:picLocks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tretch/>
      </xdr:blipFill>
      <xdr:spPr bwMode="auto">
        <a:xfrm>
          <a:off x="355600" y="157554545"/>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133</xdr:row>
      <xdr:rowOff>127002</xdr:rowOff>
    </xdr:from>
    <xdr:to>
      <xdr:col>2</xdr:col>
      <xdr:colOff>301150</xdr:colOff>
      <xdr:row>135</xdr:row>
      <xdr:rowOff>101427</xdr:rowOff>
    </xdr:to>
    <xdr:pic>
      <xdr:nvPicPr>
        <xdr:cNvPr id="3591" name="Picture 103109">
          <a:extLst>
            <a:ext uri="{FF2B5EF4-FFF2-40B4-BE49-F238E27FC236}">
              <a16:creationId xmlns:a16="http://schemas.microsoft.com/office/drawing/2014/main" id="{00000000-0008-0000-0000-0000070E0000}"/>
            </a:ext>
          </a:extLst>
        </xdr:cNvPr>
        <xdr:cNvPicPr preferRelativeResize="0">
          <a:picLocks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tretch/>
      </xdr:blipFill>
      <xdr:spPr bwMode="auto">
        <a:xfrm>
          <a:off x="355600" y="159915089"/>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124</xdr:row>
      <xdr:rowOff>127180</xdr:rowOff>
    </xdr:from>
    <xdr:to>
      <xdr:col>2</xdr:col>
      <xdr:colOff>301150</xdr:colOff>
      <xdr:row>126</xdr:row>
      <xdr:rowOff>101605</xdr:rowOff>
    </xdr:to>
    <xdr:pic>
      <xdr:nvPicPr>
        <xdr:cNvPr id="2080" name="Picture 103109">
          <a:extLst>
            <a:ext uri="{FF2B5EF4-FFF2-40B4-BE49-F238E27FC236}">
              <a16:creationId xmlns:a16="http://schemas.microsoft.com/office/drawing/2014/main" id="{00000000-0008-0000-0000-000020080000}"/>
            </a:ext>
          </a:extLst>
        </xdr:cNvPr>
        <xdr:cNvPicPr preferRelativeResize="0">
          <a:picLocks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tretch/>
      </xdr:blipFill>
      <xdr:spPr bwMode="auto">
        <a:xfrm>
          <a:off x="355600" y="12657776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1054</xdr:row>
      <xdr:rowOff>127000</xdr:rowOff>
    </xdr:from>
    <xdr:to>
      <xdr:col>2</xdr:col>
      <xdr:colOff>301150</xdr:colOff>
      <xdr:row>1056</xdr:row>
      <xdr:rowOff>101425</xdr:rowOff>
    </xdr:to>
    <xdr:pic>
      <xdr:nvPicPr>
        <xdr:cNvPr id="3894" name="Picture 93126">
          <a:extLst>
            <a:ext uri="{FF2B5EF4-FFF2-40B4-BE49-F238E27FC236}">
              <a16:creationId xmlns:a16="http://schemas.microsoft.com/office/drawing/2014/main" id="{00000000-0008-0000-0000-0000360F0000}"/>
            </a:ext>
          </a:extLst>
        </xdr:cNvPr>
        <xdr:cNvPicPr preferRelativeResize="0">
          <a:picLocks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bwMode="auto">
        <a:xfrm>
          <a:off x="355600" y="989890457"/>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1058</xdr:row>
      <xdr:rowOff>126999</xdr:rowOff>
    </xdr:from>
    <xdr:to>
      <xdr:col>2</xdr:col>
      <xdr:colOff>301150</xdr:colOff>
      <xdr:row>1060</xdr:row>
      <xdr:rowOff>101424</xdr:rowOff>
    </xdr:to>
    <xdr:pic>
      <xdr:nvPicPr>
        <xdr:cNvPr id="3895" name="Picture 93126">
          <a:extLst>
            <a:ext uri="{FF2B5EF4-FFF2-40B4-BE49-F238E27FC236}">
              <a16:creationId xmlns:a16="http://schemas.microsoft.com/office/drawing/2014/main" id="{00000000-0008-0000-0000-0000370F0000}"/>
            </a:ext>
          </a:extLst>
        </xdr:cNvPr>
        <xdr:cNvPicPr preferRelativeResize="0">
          <a:picLocks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bwMode="auto">
        <a:xfrm>
          <a:off x="355600" y="992250999"/>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1050</xdr:row>
      <xdr:rowOff>203740</xdr:rowOff>
    </xdr:from>
    <xdr:to>
      <xdr:col>2</xdr:col>
      <xdr:colOff>301150</xdr:colOff>
      <xdr:row>1052</xdr:row>
      <xdr:rowOff>178165</xdr:rowOff>
    </xdr:to>
    <xdr:pic>
      <xdr:nvPicPr>
        <xdr:cNvPr id="3896" name="Picture 93126">
          <a:extLst>
            <a:ext uri="{FF2B5EF4-FFF2-40B4-BE49-F238E27FC236}">
              <a16:creationId xmlns:a16="http://schemas.microsoft.com/office/drawing/2014/main" id="{00000000-0008-0000-0000-0000380F0000}"/>
            </a:ext>
          </a:extLst>
        </xdr:cNvPr>
        <xdr:cNvPicPr preferRelativeResize="0">
          <a:picLocks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bwMode="auto">
        <a:xfrm>
          <a:off x="355600" y="98760665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1062</xdr:row>
      <xdr:rowOff>127000</xdr:rowOff>
    </xdr:from>
    <xdr:to>
      <xdr:col>2</xdr:col>
      <xdr:colOff>301150</xdr:colOff>
      <xdr:row>1064</xdr:row>
      <xdr:rowOff>101425</xdr:rowOff>
    </xdr:to>
    <xdr:pic>
      <xdr:nvPicPr>
        <xdr:cNvPr id="3897" name="Picture 93126">
          <a:extLst>
            <a:ext uri="{FF2B5EF4-FFF2-40B4-BE49-F238E27FC236}">
              <a16:creationId xmlns:a16="http://schemas.microsoft.com/office/drawing/2014/main" id="{00000000-0008-0000-0000-0000390F0000}"/>
            </a:ext>
          </a:extLst>
        </xdr:cNvPr>
        <xdr:cNvPicPr preferRelativeResize="0">
          <a:picLocks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bwMode="auto">
        <a:xfrm>
          <a:off x="355600" y="99461154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1066</xdr:row>
      <xdr:rowOff>126999</xdr:rowOff>
    </xdr:from>
    <xdr:to>
      <xdr:col>2</xdr:col>
      <xdr:colOff>301150</xdr:colOff>
      <xdr:row>1068</xdr:row>
      <xdr:rowOff>101424</xdr:rowOff>
    </xdr:to>
    <xdr:pic>
      <xdr:nvPicPr>
        <xdr:cNvPr id="3898" name="Picture 93126">
          <a:extLst>
            <a:ext uri="{FF2B5EF4-FFF2-40B4-BE49-F238E27FC236}">
              <a16:creationId xmlns:a16="http://schemas.microsoft.com/office/drawing/2014/main" id="{00000000-0008-0000-0000-00003A0F0000}"/>
            </a:ext>
          </a:extLst>
        </xdr:cNvPr>
        <xdr:cNvPicPr preferRelativeResize="0">
          <a:picLocks noChangeArrowheads="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bwMode="auto">
        <a:xfrm>
          <a:off x="355600" y="996972086"/>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234</xdr:row>
      <xdr:rowOff>127000</xdr:rowOff>
    </xdr:from>
    <xdr:to>
      <xdr:col>2</xdr:col>
      <xdr:colOff>301150</xdr:colOff>
      <xdr:row>236</xdr:row>
      <xdr:rowOff>101425</xdr:rowOff>
    </xdr:to>
    <xdr:pic>
      <xdr:nvPicPr>
        <xdr:cNvPr id="2815" name="Picture 103109">
          <a:extLst>
            <a:ext uri="{FF2B5EF4-FFF2-40B4-BE49-F238E27FC236}">
              <a16:creationId xmlns:a16="http://schemas.microsoft.com/office/drawing/2014/main" id="{00000000-0008-0000-0000-0000FF0A0000}"/>
            </a:ext>
          </a:extLst>
        </xdr:cNvPr>
        <xdr:cNvPicPr preferRelativeResize="0">
          <a:picLocks noChangeArrowheads="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bwMode="auto">
        <a:xfrm>
          <a:off x="355600" y="34523680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234</xdr:row>
      <xdr:rowOff>127000</xdr:rowOff>
    </xdr:from>
    <xdr:to>
      <xdr:col>19</xdr:col>
      <xdr:colOff>301150</xdr:colOff>
      <xdr:row>236</xdr:row>
      <xdr:rowOff>101425</xdr:rowOff>
    </xdr:to>
    <xdr:pic>
      <xdr:nvPicPr>
        <xdr:cNvPr id="2852" name="Picture 103109">
          <a:extLst>
            <a:ext uri="{FF2B5EF4-FFF2-40B4-BE49-F238E27FC236}">
              <a16:creationId xmlns:a16="http://schemas.microsoft.com/office/drawing/2014/main" id="{00000000-0008-0000-0000-0000240B0000}"/>
            </a:ext>
          </a:extLst>
        </xdr:cNvPr>
        <xdr:cNvPicPr preferRelativeResize="0">
          <a:picLocks noChangeArrowheads="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bwMode="auto">
        <a:xfrm>
          <a:off x="7394575" y="34523680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167</xdr:row>
      <xdr:rowOff>127000</xdr:rowOff>
    </xdr:from>
    <xdr:to>
      <xdr:col>2</xdr:col>
      <xdr:colOff>301150</xdr:colOff>
      <xdr:row>169</xdr:row>
      <xdr:rowOff>101425</xdr:rowOff>
    </xdr:to>
    <xdr:pic>
      <xdr:nvPicPr>
        <xdr:cNvPr id="4443" name="Picture 103119">
          <a:extLst>
            <a:ext uri="{FF2B5EF4-FFF2-40B4-BE49-F238E27FC236}">
              <a16:creationId xmlns:a16="http://schemas.microsoft.com/office/drawing/2014/main" id="{00000000-0008-0000-0000-00005B110000}"/>
            </a:ext>
          </a:extLst>
        </xdr:cNvPr>
        <xdr:cNvPicPr preferRelativeResize="0">
          <a:picLocks noChangeArrowheads="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bwMode="auto">
        <a:xfrm>
          <a:off x="355600" y="210612935"/>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817</xdr:row>
      <xdr:rowOff>127000</xdr:rowOff>
    </xdr:from>
    <xdr:to>
      <xdr:col>2</xdr:col>
      <xdr:colOff>301150</xdr:colOff>
      <xdr:row>819</xdr:row>
      <xdr:rowOff>101425</xdr:rowOff>
    </xdr:to>
    <xdr:pic>
      <xdr:nvPicPr>
        <xdr:cNvPr id="4470" name="Picture 103119">
          <a:extLst>
            <a:ext uri="{FF2B5EF4-FFF2-40B4-BE49-F238E27FC236}">
              <a16:creationId xmlns:a16="http://schemas.microsoft.com/office/drawing/2014/main" id="{00000000-0008-0000-0000-000076110000}"/>
            </a:ext>
          </a:extLst>
        </xdr:cNvPr>
        <xdr:cNvPicPr preferRelativeResize="0">
          <a:picLocks noChangeArrowheads="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bwMode="auto">
        <a:xfrm>
          <a:off x="355600" y="81999758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875</xdr:row>
      <xdr:rowOff>127000</xdr:rowOff>
    </xdr:from>
    <xdr:to>
      <xdr:col>2</xdr:col>
      <xdr:colOff>301150</xdr:colOff>
      <xdr:row>877</xdr:row>
      <xdr:rowOff>101425</xdr:rowOff>
    </xdr:to>
    <xdr:pic>
      <xdr:nvPicPr>
        <xdr:cNvPr id="4471" name="Picture 103119">
          <a:extLst>
            <a:ext uri="{FF2B5EF4-FFF2-40B4-BE49-F238E27FC236}">
              <a16:creationId xmlns:a16="http://schemas.microsoft.com/office/drawing/2014/main" id="{00000000-0008-0000-0000-000077110000}"/>
            </a:ext>
          </a:extLst>
        </xdr:cNvPr>
        <xdr:cNvPicPr preferRelativeResize="0">
          <a:picLocks noChangeArrowheads="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bwMode="auto">
        <a:xfrm>
          <a:off x="355600" y="85649076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887</xdr:row>
      <xdr:rowOff>127000</xdr:rowOff>
    </xdr:from>
    <xdr:to>
      <xdr:col>2</xdr:col>
      <xdr:colOff>301150</xdr:colOff>
      <xdr:row>889</xdr:row>
      <xdr:rowOff>101425</xdr:rowOff>
    </xdr:to>
    <xdr:pic>
      <xdr:nvPicPr>
        <xdr:cNvPr id="4472" name="Picture 103119">
          <a:extLst>
            <a:ext uri="{FF2B5EF4-FFF2-40B4-BE49-F238E27FC236}">
              <a16:creationId xmlns:a16="http://schemas.microsoft.com/office/drawing/2014/main" id="{00000000-0008-0000-0000-000078110000}"/>
            </a:ext>
          </a:extLst>
        </xdr:cNvPr>
        <xdr:cNvPicPr preferRelativeResize="0">
          <a:picLocks noChangeArrowheads="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bwMode="auto">
        <a:xfrm>
          <a:off x="355600" y="86357239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891</xdr:row>
      <xdr:rowOff>127000</xdr:rowOff>
    </xdr:from>
    <xdr:to>
      <xdr:col>2</xdr:col>
      <xdr:colOff>301150</xdr:colOff>
      <xdr:row>893</xdr:row>
      <xdr:rowOff>101425</xdr:rowOff>
    </xdr:to>
    <xdr:pic>
      <xdr:nvPicPr>
        <xdr:cNvPr id="4474" name="Picture 103119">
          <a:extLst>
            <a:ext uri="{FF2B5EF4-FFF2-40B4-BE49-F238E27FC236}">
              <a16:creationId xmlns:a16="http://schemas.microsoft.com/office/drawing/2014/main" id="{00000000-0008-0000-0000-00007A110000}"/>
            </a:ext>
          </a:extLst>
        </xdr:cNvPr>
        <xdr:cNvPicPr preferRelativeResize="0">
          <a:picLocks noChangeArrowheads="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bwMode="auto">
        <a:xfrm>
          <a:off x="355600" y="86829347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962</xdr:row>
      <xdr:rowOff>127000</xdr:rowOff>
    </xdr:from>
    <xdr:to>
      <xdr:col>2</xdr:col>
      <xdr:colOff>301150</xdr:colOff>
      <xdr:row>964</xdr:row>
      <xdr:rowOff>101425</xdr:rowOff>
    </xdr:to>
    <xdr:pic>
      <xdr:nvPicPr>
        <xdr:cNvPr id="4479" name="Picture 103119">
          <a:extLst>
            <a:ext uri="{FF2B5EF4-FFF2-40B4-BE49-F238E27FC236}">
              <a16:creationId xmlns:a16="http://schemas.microsoft.com/office/drawing/2014/main" id="{00000000-0008-0000-0000-00007F110000}"/>
            </a:ext>
          </a:extLst>
        </xdr:cNvPr>
        <xdr:cNvPicPr preferRelativeResize="0">
          <a:picLocks noChangeArrowheads="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bwMode="auto">
        <a:xfrm>
          <a:off x="355600" y="925816196"/>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971</xdr:row>
      <xdr:rowOff>127000</xdr:rowOff>
    </xdr:from>
    <xdr:to>
      <xdr:col>2</xdr:col>
      <xdr:colOff>301150</xdr:colOff>
      <xdr:row>973</xdr:row>
      <xdr:rowOff>101425</xdr:rowOff>
    </xdr:to>
    <xdr:pic>
      <xdr:nvPicPr>
        <xdr:cNvPr id="4480" name="Picture 103119">
          <a:extLst>
            <a:ext uri="{FF2B5EF4-FFF2-40B4-BE49-F238E27FC236}">
              <a16:creationId xmlns:a16="http://schemas.microsoft.com/office/drawing/2014/main" id="{00000000-0008-0000-0000-000080110000}"/>
            </a:ext>
          </a:extLst>
        </xdr:cNvPr>
        <xdr:cNvPicPr preferRelativeResize="0">
          <a:picLocks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bwMode="auto">
        <a:xfrm>
          <a:off x="355600" y="930537283"/>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776</xdr:row>
      <xdr:rowOff>127000</xdr:rowOff>
    </xdr:from>
    <xdr:to>
      <xdr:col>2</xdr:col>
      <xdr:colOff>301150</xdr:colOff>
      <xdr:row>778</xdr:row>
      <xdr:rowOff>101425</xdr:rowOff>
    </xdr:to>
    <xdr:pic>
      <xdr:nvPicPr>
        <xdr:cNvPr id="4491" name="Picture 103119">
          <a:extLst>
            <a:ext uri="{FF2B5EF4-FFF2-40B4-BE49-F238E27FC236}">
              <a16:creationId xmlns:a16="http://schemas.microsoft.com/office/drawing/2014/main" id="{00000000-0008-0000-0000-00008B110000}"/>
            </a:ext>
          </a:extLst>
        </xdr:cNvPr>
        <xdr:cNvPicPr preferRelativeResize="0">
          <a:picLocks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bwMode="auto">
        <a:xfrm>
          <a:off x="355600" y="78356239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858</xdr:row>
      <xdr:rowOff>127000</xdr:rowOff>
    </xdr:from>
    <xdr:to>
      <xdr:col>2</xdr:col>
      <xdr:colOff>301150</xdr:colOff>
      <xdr:row>860</xdr:row>
      <xdr:rowOff>6175</xdr:rowOff>
    </xdr:to>
    <xdr:pic>
      <xdr:nvPicPr>
        <xdr:cNvPr id="4492" name="Picture 103119">
          <a:extLst>
            <a:ext uri="{FF2B5EF4-FFF2-40B4-BE49-F238E27FC236}">
              <a16:creationId xmlns:a16="http://schemas.microsoft.com/office/drawing/2014/main" id="{00000000-0008-0000-0000-00008C110000}"/>
            </a:ext>
          </a:extLst>
        </xdr:cNvPr>
        <xdr:cNvPicPr preferRelativeResize="0">
          <a:picLocks noChangeArrowheads="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bwMode="auto">
        <a:xfrm>
          <a:off x="355600" y="843992304"/>
          <a:ext cx="1262485" cy="1908414"/>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669</xdr:row>
      <xdr:rowOff>127000</xdr:rowOff>
    </xdr:from>
    <xdr:to>
      <xdr:col>2</xdr:col>
      <xdr:colOff>301150</xdr:colOff>
      <xdr:row>671</xdr:row>
      <xdr:rowOff>1596850</xdr:rowOff>
    </xdr:to>
    <xdr:pic>
      <xdr:nvPicPr>
        <xdr:cNvPr id="4498" name="Picture 103119">
          <a:extLst>
            <a:ext uri="{FF2B5EF4-FFF2-40B4-BE49-F238E27FC236}">
              <a16:creationId xmlns:a16="http://schemas.microsoft.com/office/drawing/2014/main" id="{00000000-0008-0000-0000-000092110000}"/>
            </a:ext>
          </a:extLst>
        </xdr:cNvPr>
        <xdr:cNvPicPr preferRelativeResize="0">
          <a:picLocks noChangeArrowheads="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bwMode="auto">
        <a:xfrm>
          <a:off x="355600" y="710708565"/>
          <a:ext cx="1262485" cy="190054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669</xdr:row>
      <xdr:rowOff>127000</xdr:rowOff>
    </xdr:from>
    <xdr:to>
      <xdr:col>19</xdr:col>
      <xdr:colOff>301150</xdr:colOff>
      <xdr:row>671</xdr:row>
      <xdr:rowOff>1596850</xdr:rowOff>
    </xdr:to>
    <xdr:pic>
      <xdr:nvPicPr>
        <xdr:cNvPr id="4499" name="Picture 103119">
          <a:extLst>
            <a:ext uri="{FF2B5EF4-FFF2-40B4-BE49-F238E27FC236}">
              <a16:creationId xmlns:a16="http://schemas.microsoft.com/office/drawing/2014/main" id="{00000000-0008-0000-0000-000093110000}"/>
            </a:ext>
          </a:extLst>
        </xdr:cNvPr>
        <xdr:cNvPicPr preferRelativeResize="0">
          <a:picLocks noChangeArrowheads="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bwMode="auto">
        <a:xfrm>
          <a:off x="7390848" y="710708565"/>
          <a:ext cx="1267454" cy="190054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674</xdr:row>
      <xdr:rowOff>127000</xdr:rowOff>
    </xdr:from>
    <xdr:to>
      <xdr:col>2</xdr:col>
      <xdr:colOff>301150</xdr:colOff>
      <xdr:row>676</xdr:row>
      <xdr:rowOff>101425</xdr:rowOff>
    </xdr:to>
    <xdr:pic>
      <xdr:nvPicPr>
        <xdr:cNvPr id="4500" name="Picture 103119">
          <a:extLst>
            <a:ext uri="{FF2B5EF4-FFF2-40B4-BE49-F238E27FC236}">
              <a16:creationId xmlns:a16="http://schemas.microsoft.com/office/drawing/2014/main" id="{00000000-0008-0000-0000-000094110000}"/>
            </a:ext>
          </a:extLst>
        </xdr:cNvPr>
        <xdr:cNvPicPr preferRelativeResize="0">
          <a:picLocks noChangeArrowheads="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bwMode="auto">
        <a:xfrm>
          <a:off x="355600" y="71316850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725</xdr:row>
      <xdr:rowOff>127000</xdr:rowOff>
    </xdr:from>
    <xdr:to>
      <xdr:col>2</xdr:col>
      <xdr:colOff>301150</xdr:colOff>
      <xdr:row>727</xdr:row>
      <xdr:rowOff>101425</xdr:rowOff>
    </xdr:to>
    <xdr:pic>
      <xdr:nvPicPr>
        <xdr:cNvPr id="4502" name="Picture 103119">
          <a:extLst>
            <a:ext uri="{FF2B5EF4-FFF2-40B4-BE49-F238E27FC236}">
              <a16:creationId xmlns:a16="http://schemas.microsoft.com/office/drawing/2014/main" id="{00000000-0008-0000-0000-000096110000}"/>
            </a:ext>
          </a:extLst>
        </xdr:cNvPr>
        <xdr:cNvPicPr preferRelativeResize="0">
          <a:picLocks noChangeArrowheads="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bwMode="auto">
        <a:xfrm>
          <a:off x="355600" y="74698639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737</xdr:row>
      <xdr:rowOff>127000</xdr:rowOff>
    </xdr:from>
    <xdr:to>
      <xdr:col>2</xdr:col>
      <xdr:colOff>301150</xdr:colOff>
      <xdr:row>739</xdr:row>
      <xdr:rowOff>101425</xdr:rowOff>
    </xdr:to>
    <xdr:pic>
      <xdr:nvPicPr>
        <xdr:cNvPr id="4505" name="Picture 103119">
          <a:extLst>
            <a:ext uri="{FF2B5EF4-FFF2-40B4-BE49-F238E27FC236}">
              <a16:creationId xmlns:a16="http://schemas.microsoft.com/office/drawing/2014/main" id="{00000000-0008-0000-0000-000099110000}"/>
            </a:ext>
          </a:extLst>
        </xdr:cNvPr>
        <xdr:cNvPicPr preferRelativeResize="0">
          <a:picLocks noChangeArrowheads="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bwMode="auto">
        <a:xfrm>
          <a:off x="355600" y="764098261"/>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1442</xdr:row>
      <xdr:rowOff>127000</xdr:rowOff>
    </xdr:from>
    <xdr:to>
      <xdr:col>2</xdr:col>
      <xdr:colOff>301150</xdr:colOff>
      <xdr:row>1445</xdr:row>
      <xdr:rowOff>110950</xdr:rowOff>
    </xdr:to>
    <xdr:pic>
      <xdr:nvPicPr>
        <xdr:cNvPr id="4540" name="Рисунок 7">
          <a:extLst>
            <a:ext uri="{FF2B5EF4-FFF2-40B4-BE49-F238E27FC236}">
              <a16:creationId xmlns:a16="http://schemas.microsoft.com/office/drawing/2014/main" id="{00000000-0008-0000-0000-0000BC110000}"/>
            </a:ext>
          </a:extLst>
        </xdr:cNvPr>
        <xdr:cNvPicPr preferRelativeResize="0">
          <a:picLocks/>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bwMode="auto">
        <a:xfrm>
          <a:off x="355600" y="1346556152"/>
          <a:ext cx="1262485" cy="189723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1201</xdr:row>
      <xdr:rowOff>127000</xdr:rowOff>
    </xdr:from>
    <xdr:to>
      <xdr:col>2</xdr:col>
      <xdr:colOff>301150</xdr:colOff>
      <xdr:row>1205</xdr:row>
      <xdr:rowOff>110950</xdr:rowOff>
    </xdr:to>
    <xdr:pic>
      <xdr:nvPicPr>
        <xdr:cNvPr id="4543" name="Рисунок 7">
          <a:extLst>
            <a:ext uri="{FF2B5EF4-FFF2-40B4-BE49-F238E27FC236}">
              <a16:creationId xmlns:a16="http://schemas.microsoft.com/office/drawing/2014/main" id="{00000000-0008-0000-0000-0000BF110000}"/>
            </a:ext>
          </a:extLst>
        </xdr:cNvPr>
        <xdr:cNvPicPr preferRelativeResize="0">
          <a:picLocks/>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bwMode="auto">
        <a:xfrm>
          <a:off x="355600" y="1117243848"/>
          <a:ext cx="1262485" cy="189723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1282</xdr:row>
      <xdr:rowOff>127000</xdr:rowOff>
    </xdr:from>
    <xdr:to>
      <xdr:col>2</xdr:col>
      <xdr:colOff>301150</xdr:colOff>
      <xdr:row>1284</xdr:row>
      <xdr:rowOff>101425</xdr:rowOff>
    </xdr:to>
    <xdr:pic>
      <xdr:nvPicPr>
        <xdr:cNvPr id="4553" name="Рисунок 7">
          <a:extLst>
            <a:ext uri="{FF2B5EF4-FFF2-40B4-BE49-F238E27FC236}">
              <a16:creationId xmlns:a16="http://schemas.microsoft.com/office/drawing/2014/main" id="{00000000-0008-0000-0000-0000C9110000}"/>
            </a:ext>
          </a:extLst>
        </xdr:cNvPr>
        <xdr:cNvPicPr preferRelativeResize="0">
          <a:picLocks/>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bwMode="auto">
        <a:xfrm>
          <a:off x="355600" y="1169432565"/>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1727</xdr:row>
      <xdr:rowOff>127000</xdr:rowOff>
    </xdr:from>
    <xdr:to>
      <xdr:col>2</xdr:col>
      <xdr:colOff>301150</xdr:colOff>
      <xdr:row>1729</xdr:row>
      <xdr:rowOff>101425</xdr:rowOff>
    </xdr:to>
    <xdr:pic>
      <xdr:nvPicPr>
        <xdr:cNvPr id="4575" name="Рисунок 7">
          <a:extLst>
            <a:ext uri="{FF2B5EF4-FFF2-40B4-BE49-F238E27FC236}">
              <a16:creationId xmlns:a16="http://schemas.microsoft.com/office/drawing/2014/main" id="{00000000-0008-0000-0000-0000DF110000}"/>
            </a:ext>
          </a:extLst>
        </xdr:cNvPr>
        <xdr:cNvPicPr preferRelativeResize="0">
          <a:picLocks/>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bwMode="auto">
        <a:xfrm>
          <a:off x="355600" y="1513475565"/>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1337</xdr:row>
      <xdr:rowOff>127000</xdr:rowOff>
    </xdr:from>
    <xdr:to>
      <xdr:col>2</xdr:col>
      <xdr:colOff>301150</xdr:colOff>
      <xdr:row>1339</xdr:row>
      <xdr:rowOff>101425</xdr:rowOff>
    </xdr:to>
    <xdr:pic>
      <xdr:nvPicPr>
        <xdr:cNvPr id="4595" name="Рисунок 7">
          <a:extLst>
            <a:ext uri="{FF2B5EF4-FFF2-40B4-BE49-F238E27FC236}">
              <a16:creationId xmlns:a16="http://schemas.microsoft.com/office/drawing/2014/main" id="{00000000-0008-0000-0000-0000F3110000}"/>
            </a:ext>
          </a:extLst>
        </xdr:cNvPr>
        <xdr:cNvPicPr preferRelativeResize="0">
          <a:picLocks/>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bwMode="auto">
        <a:xfrm>
          <a:off x="355600" y="1217513109"/>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1345</xdr:row>
      <xdr:rowOff>127000</xdr:rowOff>
    </xdr:from>
    <xdr:to>
      <xdr:col>2</xdr:col>
      <xdr:colOff>301150</xdr:colOff>
      <xdr:row>1347</xdr:row>
      <xdr:rowOff>101425</xdr:rowOff>
    </xdr:to>
    <xdr:pic>
      <xdr:nvPicPr>
        <xdr:cNvPr id="4596" name="Рисунок 7">
          <a:extLst>
            <a:ext uri="{FF2B5EF4-FFF2-40B4-BE49-F238E27FC236}">
              <a16:creationId xmlns:a16="http://schemas.microsoft.com/office/drawing/2014/main" id="{00000000-0008-0000-0000-0000F4110000}"/>
            </a:ext>
          </a:extLst>
        </xdr:cNvPr>
        <xdr:cNvPicPr preferRelativeResize="0">
          <a:picLocks/>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bwMode="auto">
        <a:xfrm>
          <a:off x="355600" y="1222234196"/>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1349</xdr:row>
      <xdr:rowOff>127000</xdr:rowOff>
    </xdr:from>
    <xdr:to>
      <xdr:col>2</xdr:col>
      <xdr:colOff>301150</xdr:colOff>
      <xdr:row>1351</xdr:row>
      <xdr:rowOff>101425</xdr:rowOff>
    </xdr:to>
    <xdr:pic>
      <xdr:nvPicPr>
        <xdr:cNvPr id="4598" name="Рисунок 7">
          <a:extLst>
            <a:ext uri="{FF2B5EF4-FFF2-40B4-BE49-F238E27FC236}">
              <a16:creationId xmlns:a16="http://schemas.microsoft.com/office/drawing/2014/main" id="{00000000-0008-0000-0000-0000F6110000}"/>
            </a:ext>
          </a:extLst>
        </xdr:cNvPr>
        <xdr:cNvPicPr preferRelativeResize="0">
          <a:picLocks/>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bwMode="auto">
        <a:xfrm>
          <a:off x="355600" y="1226955283"/>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1304</xdr:row>
      <xdr:rowOff>127000</xdr:rowOff>
    </xdr:from>
    <xdr:to>
      <xdr:col>2</xdr:col>
      <xdr:colOff>301150</xdr:colOff>
      <xdr:row>1306</xdr:row>
      <xdr:rowOff>101425</xdr:rowOff>
    </xdr:to>
    <xdr:pic>
      <xdr:nvPicPr>
        <xdr:cNvPr id="4624" name="Рисунок 7">
          <a:extLst>
            <a:ext uri="{FF2B5EF4-FFF2-40B4-BE49-F238E27FC236}">
              <a16:creationId xmlns:a16="http://schemas.microsoft.com/office/drawing/2014/main" id="{00000000-0008-0000-0000-000010120000}"/>
            </a:ext>
          </a:extLst>
        </xdr:cNvPr>
        <xdr:cNvPicPr preferRelativeResize="0">
          <a:picLocks/>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bwMode="auto">
        <a:xfrm>
          <a:off x="355600" y="1193617783"/>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1187</xdr:row>
      <xdr:rowOff>127000</xdr:rowOff>
    </xdr:from>
    <xdr:to>
      <xdr:col>2</xdr:col>
      <xdr:colOff>301150</xdr:colOff>
      <xdr:row>1189</xdr:row>
      <xdr:rowOff>101425</xdr:rowOff>
    </xdr:to>
    <xdr:pic>
      <xdr:nvPicPr>
        <xdr:cNvPr id="4659" name="Рисунок 7">
          <a:extLst>
            <a:ext uri="{FF2B5EF4-FFF2-40B4-BE49-F238E27FC236}">
              <a16:creationId xmlns:a16="http://schemas.microsoft.com/office/drawing/2014/main" id="{00000000-0008-0000-0000-000033120000}"/>
            </a:ext>
          </a:extLst>
        </xdr:cNvPr>
        <xdr:cNvPicPr preferRelativeResize="0">
          <a:picLocks/>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bwMode="auto">
        <a:xfrm>
          <a:off x="355600" y="1111727630"/>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1492</xdr:row>
      <xdr:rowOff>127000</xdr:rowOff>
    </xdr:from>
    <xdr:to>
      <xdr:col>2</xdr:col>
      <xdr:colOff>301150</xdr:colOff>
      <xdr:row>1493</xdr:row>
      <xdr:rowOff>1815925</xdr:rowOff>
    </xdr:to>
    <xdr:pic>
      <xdr:nvPicPr>
        <xdr:cNvPr id="4660" name="Рисунок 7">
          <a:extLst>
            <a:ext uri="{FF2B5EF4-FFF2-40B4-BE49-F238E27FC236}">
              <a16:creationId xmlns:a16="http://schemas.microsoft.com/office/drawing/2014/main" id="{00000000-0008-0000-0000-000034120000}"/>
            </a:ext>
          </a:extLst>
        </xdr:cNvPr>
        <xdr:cNvPicPr preferRelativeResize="0">
          <a:picLocks/>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bwMode="auto">
        <a:xfrm>
          <a:off x="355600" y="1380904130"/>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319</xdr:row>
      <xdr:rowOff>127360</xdr:rowOff>
    </xdr:from>
    <xdr:to>
      <xdr:col>2</xdr:col>
      <xdr:colOff>304512</xdr:colOff>
      <xdr:row>321</xdr:row>
      <xdr:rowOff>96743</xdr:rowOff>
    </xdr:to>
    <xdr:pic>
      <xdr:nvPicPr>
        <xdr:cNvPr id="4742" name="Picture 103119">
          <a:extLst>
            <a:ext uri="{FF2B5EF4-FFF2-40B4-BE49-F238E27FC236}">
              <a16:creationId xmlns:a16="http://schemas.microsoft.com/office/drawing/2014/main" id="{00000000-0008-0000-0000-000086120000}"/>
            </a:ext>
          </a:extLst>
        </xdr:cNvPr>
        <xdr:cNvPicPr preferRelativeResize="0">
          <a:picLocks noChangeArrowheads="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bwMode="auto">
        <a:xfrm>
          <a:off x="355600" y="428677817"/>
          <a:ext cx="1265847" cy="189923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1396</xdr:row>
      <xdr:rowOff>127000</xdr:rowOff>
    </xdr:from>
    <xdr:to>
      <xdr:col>2</xdr:col>
      <xdr:colOff>301150</xdr:colOff>
      <xdr:row>1399</xdr:row>
      <xdr:rowOff>110950</xdr:rowOff>
    </xdr:to>
    <xdr:pic>
      <xdr:nvPicPr>
        <xdr:cNvPr id="3611" name="Рисунок 7">
          <a:extLst>
            <a:ext uri="{FF2B5EF4-FFF2-40B4-BE49-F238E27FC236}">
              <a16:creationId xmlns:a16="http://schemas.microsoft.com/office/drawing/2014/main" id="{00000000-0008-0000-0000-00001B0E0000}"/>
            </a:ext>
          </a:extLst>
        </xdr:cNvPr>
        <xdr:cNvPicPr preferRelativeResize="0">
          <a:picLocks/>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bwMode="auto">
        <a:xfrm>
          <a:off x="355600" y="1292860000"/>
          <a:ext cx="1262485" cy="189723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1392</xdr:row>
      <xdr:rowOff>127000</xdr:rowOff>
    </xdr:from>
    <xdr:to>
      <xdr:col>2</xdr:col>
      <xdr:colOff>301150</xdr:colOff>
      <xdr:row>1394</xdr:row>
      <xdr:rowOff>101425</xdr:rowOff>
    </xdr:to>
    <xdr:pic>
      <xdr:nvPicPr>
        <xdr:cNvPr id="3613" name="Рисунок 7">
          <a:extLst>
            <a:ext uri="{FF2B5EF4-FFF2-40B4-BE49-F238E27FC236}">
              <a16:creationId xmlns:a16="http://schemas.microsoft.com/office/drawing/2014/main" id="{00000000-0008-0000-0000-00001D0E0000}"/>
            </a:ext>
          </a:extLst>
        </xdr:cNvPr>
        <xdr:cNvPicPr preferRelativeResize="0">
          <a:picLocks/>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bwMode="auto">
        <a:xfrm>
          <a:off x="355600" y="1290507739"/>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1496</xdr:row>
      <xdr:rowOff>127000</xdr:rowOff>
    </xdr:from>
    <xdr:to>
      <xdr:col>2</xdr:col>
      <xdr:colOff>304511</xdr:colOff>
      <xdr:row>1498</xdr:row>
      <xdr:rowOff>96382</xdr:rowOff>
    </xdr:to>
    <xdr:pic>
      <xdr:nvPicPr>
        <xdr:cNvPr id="4795" name="Рисунок 7">
          <a:extLst>
            <a:ext uri="{FF2B5EF4-FFF2-40B4-BE49-F238E27FC236}">
              <a16:creationId xmlns:a16="http://schemas.microsoft.com/office/drawing/2014/main" id="{00000000-0008-0000-0000-0000BB120000}"/>
            </a:ext>
          </a:extLst>
        </xdr:cNvPr>
        <xdr:cNvPicPr preferRelativeResize="0">
          <a:picLocks/>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bwMode="auto">
        <a:xfrm>
          <a:off x="355599" y="1383562848"/>
          <a:ext cx="1265847"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871</xdr:row>
      <xdr:rowOff>127180</xdr:rowOff>
    </xdr:from>
    <xdr:to>
      <xdr:col>2</xdr:col>
      <xdr:colOff>301150</xdr:colOff>
      <xdr:row>873</xdr:row>
      <xdr:rowOff>101245</xdr:rowOff>
    </xdr:to>
    <xdr:pic>
      <xdr:nvPicPr>
        <xdr:cNvPr id="3442" name="Picture 103119">
          <a:extLst>
            <a:ext uri="{FF2B5EF4-FFF2-40B4-BE49-F238E27FC236}">
              <a16:creationId xmlns:a16="http://schemas.microsoft.com/office/drawing/2014/main" id="{00000000-0008-0000-0000-0000720D0000}"/>
            </a:ext>
          </a:extLst>
        </xdr:cNvPr>
        <xdr:cNvPicPr preferRelativeResize="0">
          <a:picLocks noChangeArrowheads="1"/>
        </xdr:cNvPicPr>
      </xdr:nvPicPr>
      <xdr:blipFill>
        <a:blip xmlns:r="http://schemas.openxmlformats.org/officeDocument/2006/relationships" r:embed="rId272" cstate="email">
          <a:extLst>
            <a:ext uri="{28A0092B-C50C-407E-A947-70E740481C1C}">
              <a14:useLocalDpi xmlns:a14="http://schemas.microsoft.com/office/drawing/2010/main"/>
            </a:ext>
          </a:extLst>
        </a:blip>
        <a:srcRect/>
        <a:stretch/>
      </xdr:blipFill>
      <xdr:spPr bwMode="auto">
        <a:xfrm>
          <a:off x="355600" y="854130397"/>
          <a:ext cx="1262485" cy="190391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958</xdr:row>
      <xdr:rowOff>127180</xdr:rowOff>
    </xdr:from>
    <xdr:to>
      <xdr:col>2</xdr:col>
      <xdr:colOff>301150</xdr:colOff>
      <xdr:row>960</xdr:row>
      <xdr:rowOff>101245</xdr:rowOff>
    </xdr:to>
    <xdr:pic>
      <xdr:nvPicPr>
        <xdr:cNvPr id="3443" name="Picture 103119">
          <a:extLst>
            <a:ext uri="{FF2B5EF4-FFF2-40B4-BE49-F238E27FC236}">
              <a16:creationId xmlns:a16="http://schemas.microsoft.com/office/drawing/2014/main" id="{00000000-0008-0000-0000-0000730D0000}"/>
            </a:ext>
          </a:extLst>
        </xdr:cNvPr>
        <xdr:cNvPicPr preferRelativeResize="0">
          <a:picLocks noChangeArrowheads="1"/>
        </xdr:cNvPicPr>
      </xdr:nvPicPr>
      <xdr:blipFill>
        <a:blip xmlns:r="http://schemas.openxmlformats.org/officeDocument/2006/relationships" r:embed="rId273" cstate="email">
          <a:extLst>
            <a:ext uri="{28A0092B-C50C-407E-A947-70E740481C1C}">
              <a14:useLocalDpi xmlns:a14="http://schemas.microsoft.com/office/drawing/2010/main"/>
            </a:ext>
          </a:extLst>
        </a:blip>
        <a:srcRect/>
        <a:stretch/>
      </xdr:blipFill>
      <xdr:spPr bwMode="auto">
        <a:xfrm>
          <a:off x="355600" y="923455832"/>
          <a:ext cx="1262485" cy="190391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721</xdr:row>
      <xdr:rowOff>127180</xdr:rowOff>
    </xdr:from>
    <xdr:to>
      <xdr:col>2</xdr:col>
      <xdr:colOff>301150</xdr:colOff>
      <xdr:row>723</xdr:row>
      <xdr:rowOff>101245</xdr:rowOff>
    </xdr:to>
    <xdr:pic>
      <xdr:nvPicPr>
        <xdr:cNvPr id="3447" name="Picture 103119">
          <a:extLst>
            <a:ext uri="{FF2B5EF4-FFF2-40B4-BE49-F238E27FC236}">
              <a16:creationId xmlns:a16="http://schemas.microsoft.com/office/drawing/2014/main" id="{00000000-0008-0000-0000-0000770D0000}"/>
            </a:ext>
          </a:extLst>
        </xdr:cNvPr>
        <xdr:cNvPicPr preferRelativeResize="0">
          <a:picLocks noChangeArrowheads="1"/>
        </xdr:cNvPicPr>
      </xdr:nvPicPr>
      <xdr:blipFill>
        <a:blip xmlns:r="http://schemas.openxmlformats.org/officeDocument/2006/relationships" r:embed="rId274" cstate="email">
          <a:extLst>
            <a:ext uri="{28A0092B-C50C-407E-A947-70E740481C1C}">
              <a14:useLocalDpi xmlns:a14="http://schemas.microsoft.com/office/drawing/2010/main"/>
            </a:ext>
          </a:extLst>
        </a:blip>
        <a:srcRect/>
        <a:stretch/>
      </xdr:blipFill>
      <xdr:spPr bwMode="auto">
        <a:xfrm>
          <a:off x="355600" y="744626028"/>
          <a:ext cx="1262485" cy="190391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8</xdr:row>
      <xdr:rowOff>38100</xdr:rowOff>
    </xdr:from>
    <xdr:to>
      <xdr:col>12</xdr:col>
      <xdr:colOff>465793</xdr:colOff>
      <xdr:row>8</xdr:row>
      <xdr:rowOff>571500</xdr:rowOff>
    </xdr:to>
    <xdr:grpSp>
      <xdr:nvGrpSpPr>
        <xdr:cNvPr id="3903" name="Группа 3902">
          <a:extLst>
            <a:ext uri="{FF2B5EF4-FFF2-40B4-BE49-F238E27FC236}">
              <a16:creationId xmlns:a16="http://schemas.microsoft.com/office/drawing/2014/main" id="{E70AADF3-56B3-4621-8423-9E3AD6299481}"/>
            </a:ext>
          </a:extLst>
        </xdr:cNvPr>
        <xdr:cNvGrpSpPr/>
      </xdr:nvGrpSpPr>
      <xdr:grpSpPr>
        <a:xfrm>
          <a:off x="47625" y="1095375"/>
          <a:ext cx="7190443" cy="533400"/>
          <a:chOff x="-2" y="1065893"/>
          <a:chExt cx="6715329" cy="590073"/>
        </a:xfrm>
      </xdr:grpSpPr>
      <xdr:sp macro="" textlink="">
        <xdr:nvSpPr>
          <xdr:cNvPr id="3904" name="Прямоугольник 3903">
            <a:hlinkClick xmlns:r="http://schemas.openxmlformats.org/officeDocument/2006/relationships" r:id="rId275"/>
            <a:extLst>
              <a:ext uri="{FF2B5EF4-FFF2-40B4-BE49-F238E27FC236}">
                <a16:creationId xmlns:a16="http://schemas.microsoft.com/office/drawing/2014/main" id="{F31922FC-804F-4805-B3C9-41183E8C2945}"/>
              </a:ext>
            </a:extLst>
          </xdr:cNvPr>
          <xdr:cNvSpPr>
            <a:spLocks/>
          </xdr:cNvSpPr>
        </xdr:nvSpPr>
        <xdr:spPr bwMode="auto">
          <a:xfrm>
            <a:off x="-2" y="1065893"/>
            <a:ext cx="1651755" cy="590073"/>
          </a:xfrm>
          <a:prstGeom prst="rect">
            <a:avLst/>
          </a:prstGeom>
          <a:solidFill>
            <a:srgbClr val="FFCCCC"/>
          </a:solidFill>
          <a:effectLst>
            <a:glow rad="76200">
              <a:schemeClr val="bg1">
                <a:lumMod val="85000"/>
              </a:schemeClr>
            </a:glow>
            <a:softEdge rad="0"/>
          </a:effectLst>
          <a:scene3d>
            <a:camera prst="orthographicFront"/>
            <a:lightRig rig="threePt" dir="t"/>
          </a:scene3d>
          <a:sp3d>
            <a:bevelT/>
          </a:sp3d>
        </xdr:spPr>
        <xdr:txBody>
          <a:bodyPr wrap="square" lIns="91440" tIns="45720" rIns="91440" bIns="45720" anchor="ctr" anchorCtr="0">
            <a:noAutofit/>
          </a:bodyPr>
          <a:lstStyle/>
          <a:p>
            <a:pPr algn="ctr"/>
            <a:r>
              <a:rPr lang="ru-RU" sz="1400" b="0" i="1" cap="none" spc="0" baseline="0">
                <a:ln w="12700">
                  <a:noFill/>
                  <a:prstDash val="solid"/>
                </a:ln>
                <a:solidFill>
                  <a:sysClr val="windowText" lastClr="000000"/>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rPr>
              <a:t>Смесовый</a:t>
            </a:r>
            <a:r>
              <a:rPr lang="ru-RU" sz="1400" b="1" i="1" cap="none" spc="0" baseline="0">
                <a:ln w="12700">
                  <a:noFill/>
                  <a:prstDash val="solid"/>
                </a:ln>
                <a:solidFill>
                  <a:sysClr val="windowText" lastClr="000000"/>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rPr>
              <a:t> </a:t>
            </a:r>
            <a:r>
              <a:rPr lang="ru-RU" sz="1400" b="0" i="1" cap="none" spc="0" baseline="0">
                <a:ln w="12700">
                  <a:noFill/>
                  <a:prstDash val="solid"/>
                </a:ln>
                <a:solidFill>
                  <a:sysClr val="windowText" lastClr="000000"/>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rPr>
              <a:t>шелк</a:t>
            </a:r>
            <a:endParaRPr lang="ru-RU" sz="1400" b="0" i="1" cap="none" spc="0">
              <a:ln w="12700">
                <a:noFill/>
                <a:prstDash val="solid"/>
              </a:ln>
              <a:solidFill>
                <a:sysClr val="windowText" lastClr="000000"/>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endParaRPr>
          </a:p>
        </xdr:txBody>
      </xdr:sp>
      <xdr:sp macro="" textlink="">
        <xdr:nvSpPr>
          <xdr:cNvPr id="3905" name="Прямоугольник 3904">
            <a:hlinkClick xmlns:r="http://schemas.openxmlformats.org/officeDocument/2006/relationships" r:id="rId276"/>
            <a:extLst>
              <a:ext uri="{FF2B5EF4-FFF2-40B4-BE49-F238E27FC236}">
                <a16:creationId xmlns:a16="http://schemas.microsoft.com/office/drawing/2014/main" id="{3F03742D-50D7-4402-AF48-2690DA19B757}"/>
              </a:ext>
            </a:extLst>
          </xdr:cNvPr>
          <xdr:cNvSpPr>
            <a:spLocks/>
          </xdr:cNvSpPr>
        </xdr:nvSpPr>
        <xdr:spPr bwMode="auto">
          <a:xfrm>
            <a:off x="1651755" y="1065893"/>
            <a:ext cx="1688419" cy="590073"/>
          </a:xfrm>
          <a:prstGeom prst="rect">
            <a:avLst/>
          </a:prstGeom>
          <a:solidFill>
            <a:srgbClr val="FFCCCC"/>
          </a:solidFill>
          <a:effectLst>
            <a:glow rad="76200">
              <a:schemeClr val="bg1">
                <a:lumMod val="85000"/>
              </a:schemeClr>
            </a:glow>
            <a:softEdge rad="0"/>
          </a:effectLst>
          <a:scene3d>
            <a:camera prst="orthographicFront"/>
            <a:lightRig rig="threePt" dir="t"/>
          </a:scene3d>
          <a:sp3d>
            <a:bevelT/>
          </a:sp3d>
        </xdr:spPr>
        <xdr:txBody>
          <a:bodyPr wrap="square" lIns="91440" tIns="45720" rIns="91440" bIns="45720" anchor="ctr" anchorCtr="0">
            <a:noAutofit/>
          </a:bodyPr>
          <a:lstStyle/>
          <a:p>
            <a:pPr algn="ctr">
              <a:lnSpc>
                <a:spcPts val="1200"/>
              </a:lnSpc>
            </a:pPr>
            <a:r>
              <a:rPr lang="ru-RU" sz="1400" b="0" i="1" cap="none" spc="0">
                <a:ln w="12700">
                  <a:noFill/>
                  <a:prstDash val="solid"/>
                </a:ln>
                <a:solidFill>
                  <a:schemeClr val="tx1"/>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rPr>
              <a:t>Искусственный</a:t>
            </a:r>
            <a:r>
              <a:rPr lang="ru-RU" sz="1400" b="0" i="1" cap="none" spc="0" baseline="0">
                <a:ln w="12700">
                  <a:noFill/>
                  <a:prstDash val="solid"/>
                </a:ln>
                <a:solidFill>
                  <a:schemeClr val="tx1"/>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rPr>
              <a:t> шелк</a:t>
            </a:r>
            <a:endParaRPr lang="ru-RU" sz="1400" b="0" i="1" cap="none" spc="0">
              <a:ln w="12700">
                <a:noFill/>
                <a:prstDash val="solid"/>
              </a:ln>
              <a:solidFill>
                <a:schemeClr val="tx1"/>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endParaRPr>
          </a:p>
        </xdr:txBody>
      </xdr:sp>
      <xdr:sp macro="" textlink="">
        <xdr:nvSpPr>
          <xdr:cNvPr id="3907" name="Прямоугольник 3906">
            <a:hlinkClick xmlns:r="http://schemas.openxmlformats.org/officeDocument/2006/relationships" r:id="rId277"/>
            <a:extLst>
              <a:ext uri="{FF2B5EF4-FFF2-40B4-BE49-F238E27FC236}">
                <a16:creationId xmlns:a16="http://schemas.microsoft.com/office/drawing/2014/main" id="{B39F3084-3EA8-42AE-A4BC-B9CFB9E4E284}"/>
              </a:ext>
            </a:extLst>
          </xdr:cNvPr>
          <xdr:cNvSpPr>
            <a:spLocks/>
          </xdr:cNvSpPr>
        </xdr:nvSpPr>
        <xdr:spPr bwMode="auto">
          <a:xfrm>
            <a:off x="3340174" y="1065893"/>
            <a:ext cx="1633904" cy="590073"/>
          </a:xfrm>
          <a:prstGeom prst="rect">
            <a:avLst/>
          </a:prstGeom>
          <a:solidFill>
            <a:srgbClr val="FFCCCC"/>
          </a:solidFill>
          <a:effectLst>
            <a:glow rad="76200">
              <a:schemeClr val="bg1">
                <a:lumMod val="85000"/>
              </a:schemeClr>
            </a:glow>
            <a:softEdge rad="0"/>
          </a:effectLst>
          <a:scene3d>
            <a:camera prst="orthographicFront"/>
            <a:lightRig rig="threePt" dir="t"/>
          </a:scene3d>
          <a:sp3d>
            <a:bevelT/>
          </a:sp3d>
        </xdr:spPr>
        <xdr:txBody>
          <a:bodyPr wrap="square" lIns="91440" tIns="45720" rIns="91440" bIns="45720" anchor="ctr" anchorCtr="0">
            <a:noAutofit/>
          </a:bodyPr>
          <a:lstStyle/>
          <a:p>
            <a:pPr algn="ctr">
              <a:lnSpc>
                <a:spcPts val="1400"/>
              </a:lnSpc>
            </a:pPr>
            <a:r>
              <a:rPr lang="ru-RU" sz="1400" b="0" i="1" cap="none" spc="0">
                <a:ln w="12700">
                  <a:noFill/>
                  <a:prstDash val="solid"/>
                </a:ln>
                <a:solidFill>
                  <a:schemeClr val="tx1"/>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rPr>
              <a:t>Хлопок</a:t>
            </a:r>
            <a:r>
              <a:rPr lang="ru-RU" sz="1400" b="0" i="1" cap="none" spc="0" baseline="0">
                <a:ln w="12700">
                  <a:noFill/>
                  <a:prstDash val="solid"/>
                </a:ln>
                <a:solidFill>
                  <a:schemeClr val="tx1"/>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rPr>
              <a:t> и вискоза</a:t>
            </a:r>
            <a:endParaRPr lang="ru-RU" sz="1400" b="0" i="1" cap="none" spc="0">
              <a:ln w="12700">
                <a:noFill/>
                <a:prstDash val="solid"/>
              </a:ln>
              <a:solidFill>
                <a:schemeClr val="tx1"/>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endParaRPr>
          </a:p>
        </xdr:txBody>
      </xdr:sp>
      <xdr:sp macro="" textlink="">
        <xdr:nvSpPr>
          <xdr:cNvPr id="3908" name="Прямоугольник 3907">
            <a:hlinkClick xmlns:r="http://schemas.openxmlformats.org/officeDocument/2006/relationships" r:id="rId278"/>
            <a:extLst>
              <a:ext uri="{FF2B5EF4-FFF2-40B4-BE49-F238E27FC236}">
                <a16:creationId xmlns:a16="http://schemas.microsoft.com/office/drawing/2014/main" id="{78DEA20F-F9F1-4A88-B841-EF85074EC6FC}"/>
              </a:ext>
            </a:extLst>
          </xdr:cNvPr>
          <xdr:cNvSpPr>
            <a:spLocks/>
          </xdr:cNvSpPr>
        </xdr:nvSpPr>
        <xdr:spPr bwMode="auto">
          <a:xfrm>
            <a:off x="4984643" y="1065893"/>
            <a:ext cx="1730684" cy="590073"/>
          </a:xfrm>
          <a:prstGeom prst="rect">
            <a:avLst/>
          </a:prstGeom>
          <a:solidFill>
            <a:srgbClr val="FFCCCC"/>
          </a:solidFill>
          <a:effectLst>
            <a:glow rad="76200">
              <a:schemeClr val="bg1">
                <a:lumMod val="85000"/>
              </a:schemeClr>
            </a:glow>
            <a:softEdge rad="0"/>
          </a:effectLst>
          <a:scene3d>
            <a:camera prst="orthographicFront"/>
            <a:lightRig rig="threePt" dir="t"/>
          </a:scene3d>
          <a:sp3d>
            <a:bevelT/>
          </a:sp3d>
        </xdr:spPr>
        <xdr:txBody>
          <a:bodyPr wrap="square" lIns="91440" tIns="45720" rIns="91440" bIns="45720" anchor="ctr" anchorCtr="0">
            <a:noAutofit/>
          </a:bodyPr>
          <a:lstStyle/>
          <a:p>
            <a:pPr algn="ctr">
              <a:lnSpc>
                <a:spcPts val="1400"/>
              </a:lnSpc>
            </a:pPr>
            <a:r>
              <a:rPr lang="ru-RU" sz="1400" b="0" i="1" cap="none" spc="0">
                <a:ln w="12700">
                  <a:noFill/>
                  <a:prstDash val="solid"/>
                </a:ln>
                <a:solidFill>
                  <a:schemeClr val="tx1"/>
                </a:solidFill>
                <a:effectLst>
                  <a:outerShdw blurRad="41275" dist="20320" dir="1800000" algn="tl" rotWithShape="0">
                    <a:srgbClr val="000000">
                      <a:alpha val="40000"/>
                    </a:srgbClr>
                  </a:outerShdw>
                </a:effectLst>
                <a:latin typeface="Times New Roman" panose="02020603050405020304" pitchFamily="18" charset="0"/>
                <a:cs typeface="Times New Roman" panose="02020603050405020304" pitchFamily="18" charset="0"/>
              </a:rPr>
              <a:t>Пляжные коллекции</a:t>
            </a:r>
          </a:p>
        </xdr:txBody>
      </xdr:sp>
    </xdr:grpSp>
    <xdr:clientData/>
  </xdr:twoCellAnchor>
  <xdr:twoCellAnchor>
    <xdr:from>
      <xdr:col>1</xdr:col>
      <xdr:colOff>355600</xdr:colOff>
      <xdr:row>1044</xdr:row>
      <xdr:rowOff>126999</xdr:rowOff>
    </xdr:from>
    <xdr:to>
      <xdr:col>2</xdr:col>
      <xdr:colOff>286440</xdr:colOff>
      <xdr:row>1047</xdr:row>
      <xdr:rowOff>92626</xdr:rowOff>
    </xdr:to>
    <xdr:pic>
      <xdr:nvPicPr>
        <xdr:cNvPr id="568" name="Рисунок 7">
          <a:extLst>
            <a:ext uri="{FF2B5EF4-FFF2-40B4-BE49-F238E27FC236}">
              <a16:creationId xmlns:a16="http://schemas.microsoft.com/office/drawing/2014/main" id="{97366D0E-2A3B-417F-A57B-A932D2F0D783}"/>
            </a:ext>
          </a:extLst>
        </xdr:cNvPr>
        <xdr:cNvPicPr preferRelativeResize="0">
          <a:picLocks/>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bwMode="auto">
        <a:xfrm>
          <a:off x="355600" y="1049276760"/>
          <a:ext cx="1247775" cy="1895475"/>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117</xdr:row>
      <xdr:rowOff>127000</xdr:rowOff>
    </xdr:from>
    <xdr:to>
      <xdr:col>2</xdr:col>
      <xdr:colOff>304512</xdr:colOff>
      <xdr:row>120</xdr:row>
      <xdr:rowOff>1362649</xdr:rowOff>
    </xdr:to>
    <xdr:pic>
      <xdr:nvPicPr>
        <xdr:cNvPr id="574" name="Picture 103109">
          <a:extLst>
            <a:ext uri="{FF2B5EF4-FFF2-40B4-BE49-F238E27FC236}">
              <a16:creationId xmlns:a16="http://schemas.microsoft.com/office/drawing/2014/main" id="{BF0CD785-CF67-4DEA-8654-AE3E3D6FFE44}"/>
            </a:ext>
          </a:extLst>
        </xdr:cNvPr>
        <xdr:cNvPicPr preferRelativeResize="0">
          <a:picLocks noChangeArrowheads="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bwMode="auto">
        <a:xfrm>
          <a:off x="355600" y="113896913"/>
          <a:ext cx="1265847" cy="188169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117</xdr:row>
      <xdr:rowOff>127000</xdr:rowOff>
    </xdr:from>
    <xdr:to>
      <xdr:col>19</xdr:col>
      <xdr:colOff>300030</xdr:colOff>
      <xdr:row>120</xdr:row>
      <xdr:rowOff>1362649</xdr:rowOff>
    </xdr:to>
    <xdr:pic>
      <xdr:nvPicPr>
        <xdr:cNvPr id="575" name="Picture 103109">
          <a:extLst>
            <a:ext uri="{FF2B5EF4-FFF2-40B4-BE49-F238E27FC236}">
              <a16:creationId xmlns:a16="http://schemas.microsoft.com/office/drawing/2014/main" id="{A776CEBF-83A6-4862-8024-695782362FAF}"/>
            </a:ext>
          </a:extLst>
        </xdr:cNvPr>
        <xdr:cNvPicPr preferRelativeResize="0">
          <a:picLocks noChangeArrowheads="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bwMode="auto">
        <a:xfrm>
          <a:off x="7390848" y="113896913"/>
          <a:ext cx="1266334" cy="188169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112</xdr:row>
      <xdr:rowOff>127000</xdr:rowOff>
    </xdr:from>
    <xdr:to>
      <xdr:col>2</xdr:col>
      <xdr:colOff>301150</xdr:colOff>
      <xdr:row>115</xdr:row>
      <xdr:rowOff>110950</xdr:rowOff>
    </xdr:to>
    <xdr:pic>
      <xdr:nvPicPr>
        <xdr:cNvPr id="580" name="Picture 103119">
          <a:extLst>
            <a:ext uri="{FF2B5EF4-FFF2-40B4-BE49-F238E27FC236}">
              <a16:creationId xmlns:a16="http://schemas.microsoft.com/office/drawing/2014/main" id="{7B698053-2BAD-4D4A-8DC1-71E13CC5CDB4}"/>
            </a:ext>
          </a:extLst>
        </xdr:cNvPr>
        <xdr:cNvPicPr preferRelativeResize="0">
          <a:picLocks noChangeArrowheads="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bwMode="auto">
        <a:xfrm>
          <a:off x="355600" y="111552935"/>
          <a:ext cx="1262485" cy="1897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107</xdr:row>
      <xdr:rowOff>127180</xdr:rowOff>
    </xdr:from>
    <xdr:to>
      <xdr:col>2</xdr:col>
      <xdr:colOff>304512</xdr:colOff>
      <xdr:row>109</xdr:row>
      <xdr:rowOff>96560</xdr:rowOff>
    </xdr:to>
    <xdr:pic>
      <xdr:nvPicPr>
        <xdr:cNvPr id="582" name="Picture 103109">
          <a:extLst>
            <a:ext uri="{FF2B5EF4-FFF2-40B4-BE49-F238E27FC236}">
              <a16:creationId xmlns:a16="http://schemas.microsoft.com/office/drawing/2014/main" id="{BBE19B53-BE25-46D5-AFAD-914F4AB1B177}"/>
            </a:ext>
          </a:extLst>
        </xdr:cNvPr>
        <xdr:cNvPicPr preferRelativeResize="0">
          <a:picLocks noChangeArrowheads="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bwMode="auto">
        <a:xfrm>
          <a:off x="355600" y="99518484"/>
          <a:ext cx="1265847" cy="189922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99</xdr:row>
      <xdr:rowOff>127180</xdr:rowOff>
    </xdr:from>
    <xdr:to>
      <xdr:col>2</xdr:col>
      <xdr:colOff>304512</xdr:colOff>
      <xdr:row>101</xdr:row>
      <xdr:rowOff>96564</xdr:rowOff>
    </xdr:to>
    <xdr:pic>
      <xdr:nvPicPr>
        <xdr:cNvPr id="584" name="Picture 103109">
          <a:extLst>
            <a:ext uri="{FF2B5EF4-FFF2-40B4-BE49-F238E27FC236}">
              <a16:creationId xmlns:a16="http://schemas.microsoft.com/office/drawing/2014/main" id="{D1A3D605-177D-4FE7-A152-3960F23BF17C}"/>
            </a:ext>
          </a:extLst>
        </xdr:cNvPr>
        <xdr:cNvPicPr preferRelativeResize="0">
          <a:picLocks noChangeArrowheads="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bwMode="auto">
        <a:xfrm>
          <a:off x="355600" y="87715767"/>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103</xdr:row>
      <xdr:rowOff>127180</xdr:rowOff>
    </xdr:from>
    <xdr:to>
      <xdr:col>2</xdr:col>
      <xdr:colOff>304511</xdr:colOff>
      <xdr:row>105</xdr:row>
      <xdr:rowOff>96560</xdr:rowOff>
    </xdr:to>
    <xdr:pic>
      <xdr:nvPicPr>
        <xdr:cNvPr id="587" name="Picture 103109">
          <a:extLst>
            <a:ext uri="{FF2B5EF4-FFF2-40B4-BE49-F238E27FC236}">
              <a16:creationId xmlns:a16="http://schemas.microsoft.com/office/drawing/2014/main" id="{0CE86AF9-3151-4E1E-AE47-228693AE291F}"/>
            </a:ext>
          </a:extLst>
        </xdr:cNvPr>
        <xdr:cNvPicPr preferRelativeResize="0">
          <a:picLocks noChangeArrowheads="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bwMode="auto">
        <a:xfrm>
          <a:off x="355599" y="97157941"/>
          <a:ext cx="1265847" cy="189922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83</xdr:row>
      <xdr:rowOff>84914</xdr:rowOff>
    </xdr:from>
    <xdr:to>
      <xdr:col>2</xdr:col>
      <xdr:colOff>301150</xdr:colOff>
      <xdr:row>86</xdr:row>
      <xdr:rowOff>68864</xdr:rowOff>
    </xdr:to>
    <xdr:pic>
      <xdr:nvPicPr>
        <xdr:cNvPr id="589" name="Picture 103119">
          <a:extLst>
            <a:ext uri="{FF2B5EF4-FFF2-40B4-BE49-F238E27FC236}">
              <a16:creationId xmlns:a16="http://schemas.microsoft.com/office/drawing/2014/main" id="{AF2C2799-4E50-4FD6-9BA5-B0A7DEFD8C9F}"/>
            </a:ext>
          </a:extLst>
        </xdr:cNvPr>
        <xdr:cNvPicPr preferRelativeResize="0">
          <a:picLocks noChangeArrowheads="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bwMode="auto">
        <a:xfrm>
          <a:off x="355600" y="73303175"/>
          <a:ext cx="1262485" cy="1897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88</xdr:row>
      <xdr:rowOff>84915</xdr:rowOff>
    </xdr:from>
    <xdr:to>
      <xdr:col>2</xdr:col>
      <xdr:colOff>301150</xdr:colOff>
      <xdr:row>91</xdr:row>
      <xdr:rowOff>68865</xdr:rowOff>
    </xdr:to>
    <xdr:pic>
      <xdr:nvPicPr>
        <xdr:cNvPr id="591" name="Picture 103119">
          <a:extLst>
            <a:ext uri="{FF2B5EF4-FFF2-40B4-BE49-F238E27FC236}">
              <a16:creationId xmlns:a16="http://schemas.microsoft.com/office/drawing/2014/main" id="{2CF6BB6A-F3EE-4D15-8831-543441DBAD63}"/>
            </a:ext>
          </a:extLst>
        </xdr:cNvPr>
        <xdr:cNvPicPr preferRelativeResize="0">
          <a:picLocks noChangeArrowheads="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bwMode="auto">
        <a:xfrm>
          <a:off x="355600" y="75647154"/>
          <a:ext cx="1262485" cy="189723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93</xdr:row>
      <xdr:rowOff>84915</xdr:rowOff>
    </xdr:from>
    <xdr:to>
      <xdr:col>2</xdr:col>
      <xdr:colOff>301150</xdr:colOff>
      <xdr:row>96</xdr:row>
      <xdr:rowOff>68865</xdr:rowOff>
    </xdr:to>
    <xdr:pic>
      <xdr:nvPicPr>
        <xdr:cNvPr id="592" name="Picture 103119">
          <a:extLst>
            <a:ext uri="{FF2B5EF4-FFF2-40B4-BE49-F238E27FC236}">
              <a16:creationId xmlns:a16="http://schemas.microsoft.com/office/drawing/2014/main" id="{63501435-B841-46B1-BB7E-6D8AA0B42147}"/>
            </a:ext>
          </a:extLst>
        </xdr:cNvPr>
        <xdr:cNvPicPr preferRelativeResize="0">
          <a:picLocks noChangeArrowheads="1"/>
        </xdr:cNvPicPr>
      </xdr:nvPicPr>
      <xdr:blipFill>
        <a:blip xmlns:r="http://schemas.openxmlformats.org/officeDocument/2006/relationships" r:embed="rId288" cstate="email">
          <a:extLst>
            <a:ext uri="{28A0092B-C50C-407E-A947-70E740481C1C}">
              <a14:useLocalDpi xmlns:a14="http://schemas.microsoft.com/office/drawing/2010/main"/>
            </a:ext>
          </a:extLst>
        </a:blip>
        <a:srcRect/>
        <a:stretch/>
      </xdr:blipFill>
      <xdr:spPr bwMode="auto">
        <a:xfrm>
          <a:off x="355600" y="77991132"/>
          <a:ext cx="1262485" cy="189723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77</xdr:row>
      <xdr:rowOff>127000</xdr:rowOff>
    </xdr:from>
    <xdr:to>
      <xdr:col>2</xdr:col>
      <xdr:colOff>304512</xdr:colOff>
      <xdr:row>79</xdr:row>
      <xdr:rowOff>1586764</xdr:rowOff>
    </xdr:to>
    <xdr:pic>
      <xdr:nvPicPr>
        <xdr:cNvPr id="599" name="Picture 103109">
          <a:extLst>
            <a:ext uri="{FF2B5EF4-FFF2-40B4-BE49-F238E27FC236}">
              <a16:creationId xmlns:a16="http://schemas.microsoft.com/office/drawing/2014/main" id="{ECF76F0D-B245-4AC9-84A0-B90ABA201D04}"/>
            </a:ext>
          </a:extLst>
        </xdr:cNvPr>
        <xdr:cNvPicPr preferRelativeResize="0">
          <a:picLocks noChangeArrowheads="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bwMode="auto">
        <a:xfrm>
          <a:off x="355600" y="60672870"/>
          <a:ext cx="1265847" cy="1890459"/>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1038</xdr:row>
      <xdr:rowOff>127000</xdr:rowOff>
    </xdr:from>
    <xdr:to>
      <xdr:col>2</xdr:col>
      <xdr:colOff>301150</xdr:colOff>
      <xdr:row>1041</xdr:row>
      <xdr:rowOff>110950</xdr:rowOff>
    </xdr:to>
    <xdr:pic>
      <xdr:nvPicPr>
        <xdr:cNvPr id="603" name="Рисунок 7">
          <a:extLst>
            <a:ext uri="{FF2B5EF4-FFF2-40B4-BE49-F238E27FC236}">
              <a16:creationId xmlns:a16="http://schemas.microsoft.com/office/drawing/2014/main" id="{1247B686-4670-4D01-A141-630F0D0110DC}"/>
            </a:ext>
          </a:extLst>
        </xdr:cNvPr>
        <xdr:cNvPicPr preferRelativeResize="0">
          <a:picLocks/>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bwMode="auto">
        <a:xfrm>
          <a:off x="355600" y="962549565"/>
          <a:ext cx="1262485" cy="189723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60</xdr:row>
      <xdr:rowOff>129947</xdr:rowOff>
    </xdr:from>
    <xdr:to>
      <xdr:col>2</xdr:col>
      <xdr:colOff>304511</xdr:colOff>
      <xdr:row>62</xdr:row>
      <xdr:rowOff>99329</xdr:rowOff>
    </xdr:to>
    <xdr:pic>
      <xdr:nvPicPr>
        <xdr:cNvPr id="608" name="Picture 103109">
          <a:extLst>
            <a:ext uri="{FF2B5EF4-FFF2-40B4-BE49-F238E27FC236}">
              <a16:creationId xmlns:a16="http://schemas.microsoft.com/office/drawing/2014/main" id="{936BEEB6-416E-462A-80ED-FE187A28EFC4}"/>
            </a:ext>
          </a:extLst>
        </xdr:cNvPr>
        <xdr:cNvPicPr preferRelativeResize="0">
          <a:picLocks noChangeArrowheads="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bwMode="auto">
        <a:xfrm>
          <a:off x="355599" y="46222664"/>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64</xdr:row>
      <xdr:rowOff>129947</xdr:rowOff>
    </xdr:from>
    <xdr:to>
      <xdr:col>2</xdr:col>
      <xdr:colOff>304511</xdr:colOff>
      <xdr:row>66</xdr:row>
      <xdr:rowOff>99329</xdr:rowOff>
    </xdr:to>
    <xdr:pic>
      <xdr:nvPicPr>
        <xdr:cNvPr id="609" name="Picture 103109">
          <a:extLst>
            <a:ext uri="{FF2B5EF4-FFF2-40B4-BE49-F238E27FC236}">
              <a16:creationId xmlns:a16="http://schemas.microsoft.com/office/drawing/2014/main" id="{BA03A3AD-6208-457E-B0A5-E99A36DD17D4}"/>
            </a:ext>
          </a:extLst>
        </xdr:cNvPr>
        <xdr:cNvPicPr preferRelativeResize="0">
          <a:picLocks noChangeArrowheads="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bwMode="auto">
        <a:xfrm>
          <a:off x="355599" y="50943751"/>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68</xdr:row>
      <xdr:rowOff>129947</xdr:rowOff>
    </xdr:from>
    <xdr:to>
      <xdr:col>2</xdr:col>
      <xdr:colOff>304511</xdr:colOff>
      <xdr:row>70</xdr:row>
      <xdr:rowOff>99329</xdr:rowOff>
    </xdr:to>
    <xdr:pic>
      <xdr:nvPicPr>
        <xdr:cNvPr id="610" name="Picture 103109">
          <a:extLst>
            <a:ext uri="{FF2B5EF4-FFF2-40B4-BE49-F238E27FC236}">
              <a16:creationId xmlns:a16="http://schemas.microsoft.com/office/drawing/2014/main" id="{F994AB00-72E6-4BDB-B4DA-EC475DA7ADC7}"/>
            </a:ext>
          </a:extLst>
        </xdr:cNvPr>
        <xdr:cNvPicPr preferRelativeResize="0">
          <a:picLocks noChangeArrowheads="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bwMode="auto">
        <a:xfrm>
          <a:off x="355599" y="53304295"/>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72</xdr:row>
      <xdr:rowOff>130126</xdr:rowOff>
    </xdr:from>
    <xdr:to>
      <xdr:col>2</xdr:col>
      <xdr:colOff>304511</xdr:colOff>
      <xdr:row>74</xdr:row>
      <xdr:rowOff>99508</xdr:rowOff>
    </xdr:to>
    <xdr:pic>
      <xdr:nvPicPr>
        <xdr:cNvPr id="612" name="Picture 103109">
          <a:extLst>
            <a:ext uri="{FF2B5EF4-FFF2-40B4-BE49-F238E27FC236}">
              <a16:creationId xmlns:a16="http://schemas.microsoft.com/office/drawing/2014/main" id="{26E2532E-E2D3-402A-99EE-7E8A178EFB5C}"/>
            </a:ext>
          </a:extLst>
        </xdr:cNvPr>
        <xdr:cNvPicPr preferRelativeResize="0">
          <a:picLocks noChangeArrowheads="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bwMode="auto">
        <a:xfrm>
          <a:off x="355599" y="58025561"/>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567</xdr:row>
      <xdr:rowOff>127179</xdr:rowOff>
    </xdr:from>
    <xdr:to>
      <xdr:col>2</xdr:col>
      <xdr:colOff>304512</xdr:colOff>
      <xdr:row>569</xdr:row>
      <xdr:rowOff>118974</xdr:rowOff>
    </xdr:to>
    <xdr:pic>
      <xdr:nvPicPr>
        <xdr:cNvPr id="613" name="Picture 103109">
          <a:extLst>
            <a:ext uri="{FF2B5EF4-FFF2-40B4-BE49-F238E27FC236}">
              <a16:creationId xmlns:a16="http://schemas.microsoft.com/office/drawing/2014/main" id="{D0190E60-71CA-403E-92E9-25F826D33DF3}"/>
            </a:ext>
          </a:extLst>
        </xdr:cNvPr>
        <xdr:cNvPicPr preferRelativeResize="0">
          <a:picLocks noChangeArrowheads="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bwMode="auto">
        <a:xfrm>
          <a:off x="355600" y="638741157"/>
          <a:ext cx="1265847" cy="190507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571</xdr:row>
      <xdr:rowOff>127000</xdr:rowOff>
    </xdr:from>
    <xdr:to>
      <xdr:col>2</xdr:col>
      <xdr:colOff>304512</xdr:colOff>
      <xdr:row>573</xdr:row>
      <xdr:rowOff>118793</xdr:rowOff>
    </xdr:to>
    <xdr:pic>
      <xdr:nvPicPr>
        <xdr:cNvPr id="614" name="Picture 103109">
          <a:extLst>
            <a:ext uri="{FF2B5EF4-FFF2-40B4-BE49-F238E27FC236}">
              <a16:creationId xmlns:a16="http://schemas.microsoft.com/office/drawing/2014/main" id="{3B009AB8-6430-4A91-9AB8-73F35438A227}"/>
            </a:ext>
          </a:extLst>
        </xdr:cNvPr>
        <xdr:cNvPicPr preferRelativeResize="0">
          <a:picLocks noChangeArrowheads="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bwMode="auto">
        <a:xfrm>
          <a:off x="355600" y="641084957"/>
          <a:ext cx="1265847" cy="1905075"/>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563</xdr:row>
      <xdr:rowOff>127179</xdr:rowOff>
    </xdr:from>
    <xdr:to>
      <xdr:col>2</xdr:col>
      <xdr:colOff>304511</xdr:colOff>
      <xdr:row>565</xdr:row>
      <xdr:rowOff>118974</xdr:rowOff>
    </xdr:to>
    <xdr:pic>
      <xdr:nvPicPr>
        <xdr:cNvPr id="615" name="Picture 103109">
          <a:extLst>
            <a:ext uri="{FF2B5EF4-FFF2-40B4-BE49-F238E27FC236}">
              <a16:creationId xmlns:a16="http://schemas.microsoft.com/office/drawing/2014/main" id="{A051DB98-95AE-4336-836C-8BEC39186710}"/>
            </a:ext>
          </a:extLst>
        </xdr:cNvPr>
        <xdr:cNvPicPr preferRelativeResize="0">
          <a:picLocks noChangeArrowheads="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bwMode="auto">
        <a:xfrm>
          <a:off x="355599" y="634036636"/>
          <a:ext cx="1265847" cy="1905077"/>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559</xdr:row>
      <xdr:rowOff>127000</xdr:rowOff>
    </xdr:from>
    <xdr:to>
      <xdr:col>2</xdr:col>
      <xdr:colOff>301150</xdr:colOff>
      <xdr:row>561</xdr:row>
      <xdr:rowOff>101425</xdr:rowOff>
    </xdr:to>
    <xdr:pic>
      <xdr:nvPicPr>
        <xdr:cNvPr id="617" name="Picture 103119">
          <a:extLst>
            <a:ext uri="{FF2B5EF4-FFF2-40B4-BE49-F238E27FC236}">
              <a16:creationId xmlns:a16="http://schemas.microsoft.com/office/drawing/2014/main" id="{29248A41-56B6-4D3C-A5A7-0674004C58EB}"/>
            </a:ext>
          </a:extLst>
        </xdr:cNvPr>
        <xdr:cNvPicPr preferRelativeResize="0">
          <a:picLocks noChangeArrowheads="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bwMode="auto">
        <a:xfrm>
          <a:off x="355600" y="63167591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1029</xdr:row>
      <xdr:rowOff>127180</xdr:rowOff>
    </xdr:from>
    <xdr:to>
      <xdr:col>2</xdr:col>
      <xdr:colOff>304512</xdr:colOff>
      <xdr:row>1031</xdr:row>
      <xdr:rowOff>96564</xdr:rowOff>
    </xdr:to>
    <xdr:pic>
      <xdr:nvPicPr>
        <xdr:cNvPr id="619" name="Рисунок 7">
          <a:extLst>
            <a:ext uri="{FF2B5EF4-FFF2-40B4-BE49-F238E27FC236}">
              <a16:creationId xmlns:a16="http://schemas.microsoft.com/office/drawing/2014/main" id="{B468EE05-AD7F-4E88-9DAA-D022F23D46BC}"/>
            </a:ext>
          </a:extLst>
        </xdr:cNvPr>
        <xdr:cNvPicPr preferRelativeResize="0">
          <a:picLocks/>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bwMode="auto">
        <a:xfrm>
          <a:off x="355600" y="950506832"/>
          <a:ext cx="1265847" cy="189923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1033</xdr:row>
      <xdr:rowOff>127000</xdr:rowOff>
    </xdr:from>
    <xdr:to>
      <xdr:col>2</xdr:col>
      <xdr:colOff>304512</xdr:colOff>
      <xdr:row>1035</xdr:row>
      <xdr:rowOff>96385</xdr:rowOff>
    </xdr:to>
    <xdr:pic>
      <xdr:nvPicPr>
        <xdr:cNvPr id="620" name="Рисунок 7">
          <a:extLst>
            <a:ext uri="{FF2B5EF4-FFF2-40B4-BE49-F238E27FC236}">
              <a16:creationId xmlns:a16="http://schemas.microsoft.com/office/drawing/2014/main" id="{E2E9A650-732E-4B8D-A0B6-81ED8AA2D6FA}"/>
            </a:ext>
          </a:extLst>
        </xdr:cNvPr>
        <xdr:cNvPicPr preferRelativeResize="0">
          <a:picLocks/>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bwMode="auto">
        <a:xfrm>
          <a:off x="355600" y="952867196"/>
          <a:ext cx="1265847" cy="189923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51</xdr:row>
      <xdr:rowOff>127180</xdr:rowOff>
    </xdr:from>
    <xdr:to>
      <xdr:col>2</xdr:col>
      <xdr:colOff>301150</xdr:colOff>
      <xdr:row>53</xdr:row>
      <xdr:rowOff>101605</xdr:rowOff>
    </xdr:to>
    <xdr:pic>
      <xdr:nvPicPr>
        <xdr:cNvPr id="622" name="Picture 103109">
          <a:extLst>
            <a:ext uri="{FF2B5EF4-FFF2-40B4-BE49-F238E27FC236}">
              <a16:creationId xmlns:a16="http://schemas.microsoft.com/office/drawing/2014/main" id="{D55B6624-473D-4F5A-A086-3B67F72AEDCF}"/>
            </a:ext>
          </a:extLst>
        </xdr:cNvPr>
        <xdr:cNvPicPr preferRelativeResize="0">
          <a:picLocks noChangeArrowheads="1"/>
        </xdr:cNvPicPr>
      </xdr:nvPicPr>
      <xdr:blipFill>
        <a:blip xmlns:r="http://schemas.openxmlformats.org/officeDocument/2006/relationships" r:embed="rId301" cstate="email">
          <a:extLst>
            <a:ext uri="{28A0092B-C50C-407E-A947-70E740481C1C}">
              <a14:useLocalDpi xmlns:a14="http://schemas.microsoft.com/office/drawing/2010/main"/>
            </a:ext>
          </a:extLst>
        </a:blip>
        <a:stretch/>
      </xdr:blipFill>
      <xdr:spPr bwMode="auto">
        <a:xfrm>
          <a:off x="355600" y="2704565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55</xdr:row>
      <xdr:rowOff>127180</xdr:rowOff>
    </xdr:from>
    <xdr:to>
      <xdr:col>2</xdr:col>
      <xdr:colOff>301150</xdr:colOff>
      <xdr:row>57</xdr:row>
      <xdr:rowOff>101605</xdr:rowOff>
    </xdr:to>
    <xdr:pic>
      <xdr:nvPicPr>
        <xdr:cNvPr id="627" name="Picture 103109">
          <a:extLst>
            <a:ext uri="{FF2B5EF4-FFF2-40B4-BE49-F238E27FC236}">
              <a16:creationId xmlns:a16="http://schemas.microsoft.com/office/drawing/2014/main" id="{6010FCA7-FD10-4333-B3BC-35D7973F563F}"/>
            </a:ext>
          </a:extLst>
        </xdr:cNvPr>
        <xdr:cNvPicPr preferRelativeResize="0">
          <a:picLocks noChangeArrowheads="1"/>
        </xdr:cNvPicPr>
      </xdr:nvPicPr>
      <xdr:blipFill>
        <a:blip xmlns:r="http://schemas.openxmlformats.org/officeDocument/2006/relationships" r:embed="rId302" cstate="email">
          <a:extLst>
            <a:ext uri="{28A0092B-C50C-407E-A947-70E740481C1C}">
              <a14:useLocalDpi xmlns:a14="http://schemas.microsoft.com/office/drawing/2010/main"/>
            </a:ext>
          </a:extLst>
        </a:blip>
        <a:stretch/>
      </xdr:blipFill>
      <xdr:spPr bwMode="auto">
        <a:xfrm>
          <a:off x="355600" y="43569463"/>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953</xdr:row>
      <xdr:rowOff>127180</xdr:rowOff>
    </xdr:from>
    <xdr:to>
      <xdr:col>2</xdr:col>
      <xdr:colOff>301150</xdr:colOff>
      <xdr:row>955</xdr:row>
      <xdr:rowOff>101605</xdr:rowOff>
    </xdr:to>
    <xdr:pic>
      <xdr:nvPicPr>
        <xdr:cNvPr id="631" name="Picture 103119">
          <a:extLst>
            <a:ext uri="{FF2B5EF4-FFF2-40B4-BE49-F238E27FC236}">
              <a16:creationId xmlns:a16="http://schemas.microsoft.com/office/drawing/2014/main" id="{A600ECC9-51AB-4C0D-99C2-2914F18A5A59}"/>
            </a:ext>
          </a:extLst>
        </xdr:cNvPr>
        <xdr:cNvPicPr preferRelativeResize="0">
          <a:picLocks noChangeArrowheads="1"/>
        </xdr:cNvPicPr>
      </xdr:nvPicPr>
      <xdr:blipFill>
        <a:blip xmlns:r="http://schemas.openxmlformats.org/officeDocument/2006/relationships" r:embed="rId303" cstate="email">
          <a:extLst>
            <a:ext uri="{28A0092B-C50C-407E-A947-70E740481C1C}">
              <a14:useLocalDpi xmlns:a14="http://schemas.microsoft.com/office/drawing/2010/main"/>
            </a:ext>
          </a:extLst>
        </a:blip>
        <a:stretch/>
      </xdr:blipFill>
      <xdr:spPr bwMode="auto">
        <a:xfrm>
          <a:off x="355600" y="920805397"/>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949</xdr:row>
      <xdr:rowOff>127180</xdr:rowOff>
    </xdr:from>
    <xdr:to>
      <xdr:col>2</xdr:col>
      <xdr:colOff>301150</xdr:colOff>
      <xdr:row>951</xdr:row>
      <xdr:rowOff>101605</xdr:rowOff>
    </xdr:to>
    <xdr:pic>
      <xdr:nvPicPr>
        <xdr:cNvPr id="632" name="Picture 103119">
          <a:extLst>
            <a:ext uri="{FF2B5EF4-FFF2-40B4-BE49-F238E27FC236}">
              <a16:creationId xmlns:a16="http://schemas.microsoft.com/office/drawing/2014/main" id="{8943385E-2A3B-4C1D-8B20-FD2B14FA52E4}"/>
            </a:ext>
          </a:extLst>
        </xdr:cNvPr>
        <xdr:cNvPicPr preferRelativeResize="0">
          <a:picLocks noChangeArrowheads="1"/>
        </xdr:cNvPicPr>
      </xdr:nvPicPr>
      <xdr:blipFill>
        <a:blip xmlns:r="http://schemas.openxmlformats.org/officeDocument/2006/relationships" r:embed="rId304" cstate="email">
          <a:extLst>
            <a:ext uri="{28A0092B-C50C-407E-A947-70E740481C1C}">
              <a14:useLocalDpi xmlns:a14="http://schemas.microsoft.com/office/drawing/2010/main"/>
            </a:ext>
          </a:extLst>
        </a:blip>
        <a:stretch/>
      </xdr:blipFill>
      <xdr:spPr bwMode="auto">
        <a:xfrm>
          <a:off x="355600" y="918444854"/>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925</xdr:row>
      <xdr:rowOff>127180</xdr:rowOff>
    </xdr:from>
    <xdr:to>
      <xdr:col>2</xdr:col>
      <xdr:colOff>301150</xdr:colOff>
      <xdr:row>927</xdr:row>
      <xdr:rowOff>101605</xdr:rowOff>
    </xdr:to>
    <xdr:pic>
      <xdr:nvPicPr>
        <xdr:cNvPr id="633" name="Picture 103119">
          <a:extLst>
            <a:ext uri="{FF2B5EF4-FFF2-40B4-BE49-F238E27FC236}">
              <a16:creationId xmlns:a16="http://schemas.microsoft.com/office/drawing/2014/main" id="{00E6DE94-A615-40E8-B783-03F478A4DCBE}"/>
            </a:ext>
          </a:extLst>
        </xdr:cNvPr>
        <xdr:cNvPicPr preferRelativeResize="0">
          <a:picLocks noChangeArrowheads="1"/>
        </xdr:cNvPicPr>
      </xdr:nvPicPr>
      <xdr:blipFill>
        <a:blip xmlns:r="http://schemas.openxmlformats.org/officeDocument/2006/relationships" r:embed="rId305" cstate="email">
          <a:extLst>
            <a:ext uri="{28A0092B-C50C-407E-A947-70E740481C1C}">
              <a14:useLocalDpi xmlns:a14="http://schemas.microsoft.com/office/drawing/2010/main"/>
            </a:ext>
          </a:extLst>
        </a:blip>
        <a:stretch/>
      </xdr:blipFill>
      <xdr:spPr bwMode="auto">
        <a:xfrm>
          <a:off x="355600" y="897199963"/>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937</xdr:row>
      <xdr:rowOff>127180</xdr:rowOff>
    </xdr:from>
    <xdr:to>
      <xdr:col>2</xdr:col>
      <xdr:colOff>301150</xdr:colOff>
      <xdr:row>939</xdr:row>
      <xdr:rowOff>101605</xdr:rowOff>
    </xdr:to>
    <xdr:pic>
      <xdr:nvPicPr>
        <xdr:cNvPr id="634" name="Picture 103119">
          <a:extLst>
            <a:ext uri="{FF2B5EF4-FFF2-40B4-BE49-F238E27FC236}">
              <a16:creationId xmlns:a16="http://schemas.microsoft.com/office/drawing/2014/main" id="{69BB7C7E-1672-4834-8276-C8671FB937DB}"/>
            </a:ext>
          </a:extLst>
        </xdr:cNvPr>
        <xdr:cNvPicPr preferRelativeResize="0">
          <a:picLocks noChangeArrowheads="1"/>
        </xdr:cNvPicPr>
      </xdr:nvPicPr>
      <xdr:blipFill>
        <a:blip xmlns:r="http://schemas.openxmlformats.org/officeDocument/2006/relationships" r:embed="rId306" cstate="email">
          <a:extLst>
            <a:ext uri="{28A0092B-C50C-407E-A947-70E740481C1C}">
              <a14:useLocalDpi xmlns:a14="http://schemas.microsoft.com/office/drawing/2010/main"/>
            </a:ext>
          </a:extLst>
        </a:blip>
        <a:stretch/>
      </xdr:blipFill>
      <xdr:spPr bwMode="auto">
        <a:xfrm>
          <a:off x="355600" y="906642137"/>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929</xdr:row>
      <xdr:rowOff>127180</xdr:rowOff>
    </xdr:from>
    <xdr:to>
      <xdr:col>2</xdr:col>
      <xdr:colOff>301150</xdr:colOff>
      <xdr:row>931</xdr:row>
      <xdr:rowOff>101605</xdr:rowOff>
    </xdr:to>
    <xdr:pic>
      <xdr:nvPicPr>
        <xdr:cNvPr id="635" name="Picture 103119">
          <a:extLst>
            <a:ext uri="{FF2B5EF4-FFF2-40B4-BE49-F238E27FC236}">
              <a16:creationId xmlns:a16="http://schemas.microsoft.com/office/drawing/2014/main" id="{69B1EB37-9A39-4F30-85B9-2566547FBFDE}"/>
            </a:ext>
          </a:extLst>
        </xdr:cNvPr>
        <xdr:cNvPicPr preferRelativeResize="0">
          <a:picLocks noChangeArrowheads="1"/>
        </xdr:cNvPicPr>
      </xdr:nvPicPr>
      <xdr:blipFill>
        <a:blip xmlns:r="http://schemas.openxmlformats.org/officeDocument/2006/relationships" r:embed="rId307" cstate="email">
          <a:extLst>
            <a:ext uri="{28A0092B-C50C-407E-A947-70E740481C1C}">
              <a14:useLocalDpi xmlns:a14="http://schemas.microsoft.com/office/drawing/2010/main"/>
            </a:ext>
          </a:extLst>
        </a:blip>
        <a:stretch/>
      </xdr:blipFill>
      <xdr:spPr bwMode="auto">
        <a:xfrm>
          <a:off x="355600" y="899560506"/>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941</xdr:row>
      <xdr:rowOff>127180</xdr:rowOff>
    </xdr:from>
    <xdr:to>
      <xdr:col>2</xdr:col>
      <xdr:colOff>301150</xdr:colOff>
      <xdr:row>943</xdr:row>
      <xdr:rowOff>101605</xdr:rowOff>
    </xdr:to>
    <xdr:pic>
      <xdr:nvPicPr>
        <xdr:cNvPr id="637" name="Picture 103119">
          <a:extLst>
            <a:ext uri="{FF2B5EF4-FFF2-40B4-BE49-F238E27FC236}">
              <a16:creationId xmlns:a16="http://schemas.microsoft.com/office/drawing/2014/main" id="{67A896BB-EEF7-4ADA-B139-602DB87EBC74}"/>
            </a:ext>
          </a:extLst>
        </xdr:cNvPr>
        <xdr:cNvPicPr preferRelativeResize="0">
          <a:picLocks noChangeArrowheads="1"/>
        </xdr:cNvPicPr>
      </xdr:nvPicPr>
      <xdr:blipFill>
        <a:blip xmlns:r="http://schemas.openxmlformats.org/officeDocument/2006/relationships" r:embed="rId308" cstate="email">
          <a:extLst>
            <a:ext uri="{28A0092B-C50C-407E-A947-70E740481C1C}">
              <a14:useLocalDpi xmlns:a14="http://schemas.microsoft.com/office/drawing/2010/main"/>
            </a:ext>
          </a:extLst>
        </a:blip>
        <a:stretch/>
      </xdr:blipFill>
      <xdr:spPr bwMode="auto">
        <a:xfrm>
          <a:off x="355600" y="90900268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933</xdr:row>
      <xdr:rowOff>127180</xdr:rowOff>
    </xdr:from>
    <xdr:to>
      <xdr:col>2</xdr:col>
      <xdr:colOff>301150</xdr:colOff>
      <xdr:row>935</xdr:row>
      <xdr:rowOff>101605</xdr:rowOff>
    </xdr:to>
    <xdr:pic>
      <xdr:nvPicPr>
        <xdr:cNvPr id="639" name="Picture 103119">
          <a:extLst>
            <a:ext uri="{FF2B5EF4-FFF2-40B4-BE49-F238E27FC236}">
              <a16:creationId xmlns:a16="http://schemas.microsoft.com/office/drawing/2014/main" id="{20EA88A1-5373-44A3-B9CA-FAA72DD2C08C}"/>
            </a:ext>
          </a:extLst>
        </xdr:cNvPr>
        <xdr:cNvPicPr preferRelativeResize="0">
          <a:picLocks noChangeArrowheads="1"/>
        </xdr:cNvPicPr>
      </xdr:nvPicPr>
      <xdr:blipFill>
        <a:blip xmlns:r="http://schemas.openxmlformats.org/officeDocument/2006/relationships" r:embed="rId309" cstate="email">
          <a:extLst>
            <a:ext uri="{28A0092B-C50C-407E-A947-70E740481C1C}">
              <a14:useLocalDpi xmlns:a14="http://schemas.microsoft.com/office/drawing/2010/main"/>
            </a:ext>
          </a:extLst>
        </a:blip>
        <a:stretch/>
      </xdr:blipFill>
      <xdr:spPr bwMode="auto">
        <a:xfrm>
          <a:off x="355600" y="904281593"/>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945</xdr:row>
      <xdr:rowOff>127180</xdr:rowOff>
    </xdr:from>
    <xdr:to>
      <xdr:col>2</xdr:col>
      <xdr:colOff>301150</xdr:colOff>
      <xdr:row>947</xdr:row>
      <xdr:rowOff>101605</xdr:rowOff>
    </xdr:to>
    <xdr:pic>
      <xdr:nvPicPr>
        <xdr:cNvPr id="640" name="Picture 103119">
          <a:extLst>
            <a:ext uri="{FF2B5EF4-FFF2-40B4-BE49-F238E27FC236}">
              <a16:creationId xmlns:a16="http://schemas.microsoft.com/office/drawing/2014/main" id="{50A14C17-EE9A-430A-BB3A-FE53B2E8B8A7}"/>
            </a:ext>
          </a:extLst>
        </xdr:cNvPr>
        <xdr:cNvPicPr preferRelativeResize="0">
          <a:picLocks noChangeArrowheads="1"/>
        </xdr:cNvPicPr>
      </xdr:nvPicPr>
      <xdr:blipFill>
        <a:blip xmlns:r="http://schemas.openxmlformats.org/officeDocument/2006/relationships" r:embed="rId310" cstate="email">
          <a:extLst>
            <a:ext uri="{28A0092B-C50C-407E-A947-70E740481C1C}">
              <a14:useLocalDpi xmlns:a14="http://schemas.microsoft.com/office/drawing/2010/main"/>
            </a:ext>
          </a:extLst>
        </a:blip>
        <a:stretch/>
      </xdr:blipFill>
      <xdr:spPr bwMode="auto">
        <a:xfrm>
          <a:off x="355600" y="911363223"/>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920</xdr:row>
      <xdr:rowOff>127180</xdr:rowOff>
    </xdr:from>
    <xdr:to>
      <xdr:col>2</xdr:col>
      <xdr:colOff>301150</xdr:colOff>
      <xdr:row>922</xdr:row>
      <xdr:rowOff>101605</xdr:rowOff>
    </xdr:to>
    <xdr:pic>
      <xdr:nvPicPr>
        <xdr:cNvPr id="642" name="Picture 103119">
          <a:extLst>
            <a:ext uri="{FF2B5EF4-FFF2-40B4-BE49-F238E27FC236}">
              <a16:creationId xmlns:a16="http://schemas.microsoft.com/office/drawing/2014/main" id="{0E6ABC6E-88F1-44F5-8092-1E5499DE6AEA}"/>
            </a:ext>
          </a:extLst>
        </xdr:cNvPr>
        <xdr:cNvPicPr preferRelativeResize="0">
          <a:picLocks noChangeArrowheads="1"/>
        </xdr:cNvPicPr>
      </xdr:nvPicPr>
      <xdr:blipFill>
        <a:blip xmlns:r="http://schemas.openxmlformats.org/officeDocument/2006/relationships" r:embed="rId311" cstate="email">
          <a:extLst>
            <a:ext uri="{28A0092B-C50C-407E-A947-70E740481C1C}">
              <a14:useLocalDpi xmlns:a14="http://schemas.microsoft.com/office/drawing/2010/main"/>
            </a:ext>
          </a:extLst>
        </a:blip>
        <a:stretch/>
      </xdr:blipFill>
      <xdr:spPr bwMode="auto">
        <a:xfrm>
          <a:off x="355600" y="894549528"/>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896</xdr:row>
      <xdr:rowOff>127180</xdr:rowOff>
    </xdr:from>
    <xdr:to>
      <xdr:col>2</xdr:col>
      <xdr:colOff>301150</xdr:colOff>
      <xdr:row>898</xdr:row>
      <xdr:rowOff>101605</xdr:rowOff>
    </xdr:to>
    <xdr:pic>
      <xdr:nvPicPr>
        <xdr:cNvPr id="645" name="Picture 103119">
          <a:extLst>
            <a:ext uri="{FF2B5EF4-FFF2-40B4-BE49-F238E27FC236}">
              <a16:creationId xmlns:a16="http://schemas.microsoft.com/office/drawing/2014/main" id="{2D8DA062-D9C9-4B3F-8585-689C176A13A1}"/>
            </a:ext>
          </a:extLst>
        </xdr:cNvPr>
        <xdr:cNvPicPr preferRelativeResize="0">
          <a:picLocks noChangeArrowheads="1"/>
        </xdr:cNvPicPr>
      </xdr:nvPicPr>
      <xdr:blipFill>
        <a:blip xmlns:r="http://schemas.openxmlformats.org/officeDocument/2006/relationships" r:embed="rId312" cstate="email">
          <a:extLst>
            <a:ext uri="{28A0092B-C50C-407E-A947-70E740481C1C}">
              <a14:useLocalDpi xmlns:a14="http://schemas.microsoft.com/office/drawing/2010/main"/>
            </a:ext>
          </a:extLst>
        </a:blip>
        <a:stretch/>
      </xdr:blipFill>
      <xdr:spPr bwMode="auto">
        <a:xfrm>
          <a:off x="355600" y="873304637"/>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900</xdr:row>
      <xdr:rowOff>127180</xdr:rowOff>
    </xdr:from>
    <xdr:to>
      <xdr:col>2</xdr:col>
      <xdr:colOff>301150</xdr:colOff>
      <xdr:row>902</xdr:row>
      <xdr:rowOff>101605</xdr:rowOff>
    </xdr:to>
    <xdr:pic>
      <xdr:nvPicPr>
        <xdr:cNvPr id="646" name="Picture 103119">
          <a:extLst>
            <a:ext uri="{FF2B5EF4-FFF2-40B4-BE49-F238E27FC236}">
              <a16:creationId xmlns:a16="http://schemas.microsoft.com/office/drawing/2014/main" id="{B26F7082-45A8-4F8B-A6A2-6C39322B19B5}"/>
            </a:ext>
          </a:extLst>
        </xdr:cNvPr>
        <xdr:cNvPicPr preferRelativeResize="0">
          <a:picLocks noChangeArrowheads="1"/>
        </xdr:cNvPicPr>
      </xdr:nvPicPr>
      <xdr:blipFill>
        <a:blip xmlns:r="http://schemas.openxmlformats.org/officeDocument/2006/relationships" r:embed="rId313" cstate="email">
          <a:extLst>
            <a:ext uri="{28A0092B-C50C-407E-A947-70E740481C1C}">
              <a14:useLocalDpi xmlns:a14="http://schemas.microsoft.com/office/drawing/2010/main"/>
            </a:ext>
          </a:extLst>
        </a:blip>
        <a:stretch/>
      </xdr:blipFill>
      <xdr:spPr bwMode="auto">
        <a:xfrm>
          <a:off x="355600" y="878025723"/>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904</xdr:row>
      <xdr:rowOff>127180</xdr:rowOff>
    </xdr:from>
    <xdr:to>
      <xdr:col>2</xdr:col>
      <xdr:colOff>301150</xdr:colOff>
      <xdr:row>906</xdr:row>
      <xdr:rowOff>101605</xdr:rowOff>
    </xdr:to>
    <xdr:pic>
      <xdr:nvPicPr>
        <xdr:cNvPr id="647" name="Picture 103119">
          <a:extLst>
            <a:ext uri="{FF2B5EF4-FFF2-40B4-BE49-F238E27FC236}">
              <a16:creationId xmlns:a16="http://schemas.microsoft.com/office/drawing/2014/main" id="{C9CC4A1B-F55E-4C6D-A902-4158F18B432C}"/>
            </a:ext>
          </a:extLst>
        </xdr:cNvPr>
        <xdr:cNvPicPr preferRelativeResize="0">
          <a:picLocks noChangeArrowheads="1"/>
        </xdr:cNvPicPr>
      </xdr:nvPicPr>
      <xdr:blipFill>
        <a:blip xmlns:r="http://schemas.openxmlformats.org/officeDocument/2006/relationships" r:embed="rId314" cstate="email">
          <a:extLst>
            <a:ext uri="{28A0092B-C50C-407E-A947-70E740481C1C}">
              <a14:useLocalDpi xmlns:a14="http://schemas.microsoft.com/office/drawing/2010/main"/>
            </a:ext>
          </a:extLst>
        </a:blip>
        <a:stretch/>
      </xdr:blipFill>
      <xdr:spPr bwMode="auto">
        <a:xfrm>
          <a:off x="355600" y="880386267"/>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908</xdr:row>
      <xdr:rowOff>127180</xdr:rowOff>
    </xdr:from>
    <xdr:to>
      <xdr:col>2</xdr:col>
      <xdr:colOff>301150</xdr:colOff>
      <xdr:row>910</xdr:row>
      <xdr:rowOff>101605</xdr:rowOff>
    </xdr:to>
    <xdr:pic>
      <xdr:nvPicPr>
        <xdr:cNvPr id="648" name="Picture 103119">
          <a:extLst>
            <a:ext uri="{FF2B5EF4-FFF2-40B4-BE49-F238E27FC236}">
              <a16:creationId xmlns:a16="http://schemas.microsoft.com/office/drawing/2014/main" id="{6107327E-0B4C-46A8-93B5-DEAD43483F3C}"/>
            </a:ext>
          </a:extLst>
        </xdr:cNvPr>
        <xdr:cNvPicPr preferRelativeResize="0">
          <a:picLocks noChangeArrowheads="1"/>
        </xdr:cNvPicPr>
      </xdr:nvPicPr>
      <xdr:blipFill>
        <a:blip xmlns:r="http://schemas.openxmlformats.org/officeDocument/2006/relationships" r:embed="rId315" cstate="email">
          <a:extLst>
            <a:ext uri="{28A0092B-C50C-407E-A947-70E740481C1C}">
              <a14:useLocalDpi xmlns:a14="http://schemas.microsoft.com/office/drawing/2010/main"/>
            </a:ext>
          </a:extLst>
        </a:blip>
        <a:stretch/>
      </xdr:blipFill>
      <xdr:spPr bwMode="auto">
        <a:xfrm>
          <a:off x="355600" y="88274681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912</xdr:row>
      <xdr:rowOff>127180</xdr:rowOff>
    </xdr:from>
    <xdr:to>
      <xdr:col>2</xdr:col>
      <xdr:colOff>301150</xdr:colOff>
      <xdr:row>914</xdr:row>
      <xdr:rowOff>101605</xdr:rowOff>
    </xdr:to>
    <xdr:pic>
      <xdr:nvPicPr>
        <xdr:cNvPr id="649" name="Picture 103119">
          <a:extLst>
            <a:ext uri="{FF2B5EF4-FFF2-40B4-BE49-F238E27FC236}">
              <a16:creationId xmlns:a16="http://schemas.microsoft.com/office/drawing/2014/main" id="{46AF0C54-89FE-4AB2-922C-F8F5DF9A2CEC}"/>
            </a:ext>
          </a:extLst>
        </xdr:cNvPr>
        <xdr:cNvPicPr preferRelativeResize="0">
          <a:picLocks noChangeArrowheads="1"/>
        </xdr:cNvPicPr>
      </xdr:nvPicPr>
      <xdr:blipFill>
        <a:blip xmlns:r="http://schemas.openxmlformats.org/officeDocument/2006/relationships" r:embed="rId316" cstate="email">
          <a:extLst>
            <a:ext uri="{28A0092B-C50C-407E-A947-70E740481C1C}">
              <a14:useLocalDpi xmlns:a14="http://schemas.microsoft.com/office/drawing/2010/main"/>
            </a:ext>
          </a:extLst>
        </a:blip>
        <a:stretch/>
      </xdr:blipFill>
      <xdr:spPr bwMode="auto">
        <a:xfrm>
          <a:off x="355600" y="889828441"/>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916</xdr:row>
      <xdr:rowOff>127180</xdr:rowOff>
    </xdr:from>
    <xdr:to>
      <xdr:col>2</xdr:col>
      <xdr:colOff>301150</xdr:colOff>
      <xdr:row>918</xdr:row>
      <xdr:rowOff>101605</xdr:rowOff>
    </xdr:to>
    <xdr:pic>
      <xdr:nvPicPr>
        <xdr:cNvPr id="652" name="Picture 103119">
          <a:extLst>
            <a:ext uri="{FF2B5EF4-FFF2-40B4-BE49-F238E27FC236}">
              <a16:creationId xmlns:a16="http://schemas.microsoft.com/office/drawing/2014/main" id="{97636DC8-35C7-4115-A055-E05F359F71FF}"/>
            </a:ext>
          </a:extLst>
        </xdr:cNvPr>
        <xdr:cNvPicPr preferRelativeResize="0">
          <a:picLocks noChangeArrowheads="1"/>
        </xdr:cNvPicPr>
      </xdr:nvPicPr>
      <xdr:blipFill>
        <a:blip xmlns:r="http://schemas.openxmlformats.org/officeDocument/2006/relationships" r:embed="rId317" cstate="email">
          <a:extLst>
            <a:ext uri="{28A0092B-C50C-407E-A947-70E740481C1C}">
              <a14:useLocalDpi xmlns:a14="http://schemas.microsoft.com/office/drawing/2010/main"/>
            </a:ext>
          </a:extLst>
        </a:blip>
        <a:stretch/>
      </xdr:blipFill>
      <xdr:spPr bwMode="auto">
        <a:xfrm>
          <a:off x="355600" y="892188984"/>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1075</xdr:row>
      <xdr:rowOff>127362</xdr:rowOff>
    </xdr:from>
    <xdr:to>
      <xdr:col>2</xdr:col>
      <xdr:colOff>301150</xdr:colOff>
      <xdr:row>1077</xdr:row>
      <xdr:rowOff>101787</xdr:rowOff>
    </xdr:to>
    <xdr:pic>
      <xdr:nvPicPr>
        <xdr:cNvPr id="654" name="Рисунок 6">
          <a:extLst>
            <a:ext uri="{FF2B5EF4-FFF2-40B4-BE49-F238E27FC236}">
              <a16:creationId xmlns:a16="http://schemas.microsoft.com/office/drawing/2014/main" id="{815946D3-4334-4DF6-B0B2-55452280BCA2}"/>
            </a:ext>
          </a:extLst>
        </xdr:cNvPr>
        <xdr:cNvPicPr preferRelativeResize="0">
          <a:picLocks noChangeArrowheads="1"/>
        </xdr:cNvPicPr>
      </xdr:nvPicPr>
      <xdr:blipFill>
        <a:blip xmlns:r="http://schemas.openxmlformats.org/officeDocument/2006/relationships" r:embed="rId318" cstate="email">
          <a:extLst>
            <a:ext uri="{28A0092B-C50C-407E-A947-70E740481C1C}">
              <a14:useLocalDpi xmlns:a14="http://schemas.microsoft.com/office/drawing/2010/main"/>
            </a:ext>
          </a:extLst>
        </a:blip>
        <a:stretch/>
      </xdr:blipFill>
      <xdr:spPr bwMode="auto">
        <a:xfrm>
          <a:off x="355600" y="1004343971"/>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1083</xdr:row>
      <xdr:rowOff>127362</xdr:rowOff>
    </xdr:from>
    <xdr:to>
      <xdr:col>2</xdr:col>
      <xdr:colOff>301150</xdr:colOff>
      <xdr:row>1085</xdr:row>
      <xdr:rowOff>101787</xdr:rowOff>
    </xdr:to>
    <xdr:pic>
      <xdr:nvPicPr>
        <xdr:cNvPr id="655" name="Рисунок 6">
          <a:extLst>
            <a:ext uri="{FF2B5EF4-FFF2-40B4-BE49-F238E27FC236}">
              <a16:creationId xmlns:a16="http://schemas.microsoft.com/office/drawing/2014/main" id="{55C11513-A4E9-4FFC-9566-6D7F5ABE7646}"/>
            </a:ext>
          </a:extLst>
        </xdr:cNvPr>
        <xdr:cNvPicPr preferRelativeResize="0">
          <a:picLocks noChangeArrowheads="1"/>
        </xdr:cNvPicPr>
      </xdr:nvPicPr>
      <xdr:blipFill>
        <a:blip xmlns:r="http://schemas.openxmlformats.org/officeDocument/2006/relationships" r:embed="rId319" cstate="email">
          <a:extLst>
            <a:ext uri="{28A0092B-C50C-407E-A947-70E740481C1C}">
              <a14:useLocalDpi xmlns:a14="http://schemas.microsoft.com/office/drawing/2010/main"/>
            </a:ext>
          </a:extLst>
        </a:blip>
        <a:stretch/>
      </xdr:blipFill>
      <xdr:spPr bwMode="auto">
        <a:xfrm>
          <a:off x="355600" y="1009065058"/>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1087</xdr:row>
      <xdr:rowOff>127362</xdr:rowOff>
    </xdr:from>
    <xdr:to>
      <xdr:col>2</xdr:col>
      <xdr:colOff>301150</xdr:colOff>
      <xdr:row>1089</xdr:row>
      <xdr:rowOff>101787</xdr:rowOff>
    </xdr:to>
    <xdr:pic>
      <xdr:nvPicPr>
        <xdr:cNvPr id="656" name="Рисунок 6">
          <a:extLst>
            <a:ext uri="{FF2B5EF4-FFF2-40B4-BE49-F238E27FC236}">
              <a16:creationId xmlns:a16="http://schemas.microsoft.com/office/drawing/2014/main" id="{429891D1-10FE-4FDB-8A33-496F5B94C529}"/>
            </a:ext>
          </a:extLst>
        </xdr:cNvPr>
        <xdr:cNvPicPr preferRelativeResize="0">
          <a:picLocks noChangeArrowheads="1"/>
        </xdr:cNvPicPr>
      </xdr:nvPicPr>
      <xdr:blipFill>
        <a:blip xmlns:r="http://schemas.openxmlformats.org/officeDocument/2006/relationships" r:embed="rId320" cstate="email">
          <a:extLst>
            <a:ext uri="{28A0092B-C50C-407E-A947-70E740481C1C}">
              <a14:useLocalDpi xmlns:a14="http://schemas.microsoft.com/office/drawing/2010/main"/>
            </a:ext>
          </a:extLst>
        </a:blip>
        <a:stretch/>
      </xdr:blipFill>
      <xdr:spPr bwMode="auto">
        <a:xfrm>
          <a:off x="355600" y="1011425601"/>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1091</xdr:row>
      <xdr:rowOff>127362</xdr:rowOff>
    </xdr:from>
    <xdr:to>
      <xdr:col>2</xdr:col>
      <xdr:colOff>301150</xdr:colOff>
      <xdr:row>1093</xdr:row>
      <xdr:rowOff>101787</xdr:rowOff>
    </xdr:to>
    <xdr:pic>
      <xdr:nvPicPr>
        <xdr:cNvPr id="657" name="Рисунок 6">
          <a:extLst>
            <a:ext uri="{FF2B5EF4-FFF2-40B4-BE49-F238E27FC236}">
              <a16:creationId xmlns:a16="http://schemas.microsoft.com/office/drawing/2014/main" id="{8468E267-84E0-430A-9267-4189F7CB7305}"/>
            </a:ext>
          </a:extLst>
        </xdr:cNvPr>
        <xdr:cNvPicPr preferRelativeResize="0">
          <a:picLocks noChangeArrowheads="1"/>
        </xdr:cNvPicPr>
      </xdr:nvPicPr>
      <xdr:blipFill>
        <a:blip xmlns:r="http://schemas.openxmlformats.org/officeDocument/2006/relationships" r:embed="rId321" cstate="email">
          <a:extLst>
            <a:ext uri="{28A0092B-C50C-407E-A947-70E740481C1C}">
              <a14:useLocalDpi xmlns:a14="http://schemas.microsoft.com/office/drawing/2010/main"/>
            </a:ext>
          </a:extLst>
        </a:blip>
        <a:stretch/>
      </xdr:blipFill>
      <xdr:spPr bwMode="auto">
        <a:xfrm>
          <a:off x="355600" y="1013786145"/>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1071</xdr:row>
      <xdr:rowOff>127362</xdr:rowOff>
    </xdr:from>
    <xdr:to>
      <xdr:col>2</xdr:col>
      <xdr:colOff>301150</xdr:colOff>
      <xdr:row>1073</xdr:row>
      <xdr:rowOff>101787</xdr:rowOff>
    </xdr:to>
    <xdr:pic>
      <xdr:nvPicPr>
        <xdr:cNvPr id="659" name="Рисунок 6">
          <a:extLst>
            <a:ext uri="{FF2B5EF4-FFF2-40B4-BE49-F238E27FC236}">
              <a16:creationId xmlns:a16="http://schemas.microsoft.com/office/drawing/2014/main" id="{AA87740A-DB4D-48EE-B64E-4AC67C650780}"/>
            </a:ext>
          </a:extLst>
        </xdr:cNvPr>
        <xdr:cNvPicPr preferRelativeResize="0">
          <a:picLocks noChangeArrowheads="1"/>
        </xdr:cNvPicPr>
      </xdr:nvPicPr>
      <xdr:blipFill>
        <a:blip xmlns:r="http://schemas.openxmlformats.org/officeDocument/2006/relationships" r:embed="rId322" cstate="email">
          <a:extLst>
            <a:ext uri="{28A0092B-C50C-407E-A947-70E740481C1C}">
              <a14:useLocalDpi xmlns:a14="http://schemas.microsoft.com/office/drawing/2010/main"/>
            </a:ext>
          </a:extLst>
        </a:blip>
        <a:stretch/>
      </xdr:blipFill>
      <xdr:spPr bwMode="auto">
        <a:xfrm>
          <a:off x="355600" y="1001983427"/>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1095</xdr:row>
      <xdr:rowOff>127362</xdr:rowOff>
    </xdr:from>
    <xdr:to>
      <xdr:col>2</xdr:col>
      <xdr:colOff>301150</xdr:colOff>
      <xdr:row>1097</xdr:row>
      <xdr:rowOff>101787</xdr:rowOff>
    </xdr:to>
    <xdr:pic>
      <xdr:nvPicPr>
        <xdr:cNvPr id="660" name="Рисунок 6">
          <a:extLst>
            <a:ext uri="{FF2B5EF4-FFF2-40B4-BE49-F238E27FC236}">
              <a16:creationId xmlns:a16="http://schemas.microsoft.com/office/drawing/2014/main" id="{94444A52-4EAC-40B1-9842-D2CD630CD59C}"/>
            </a:ext>
          </a:extLst>
        </xdr:cNvPr>
        <xdr:cNvPicPr preferRelativeResize="0">
          <a:picLocks noChangeArrowheads="1"/>
        </xdr:cNvPicPr>
      </xdr:nvPicPr>
      <xdr:blipFill>
        <a:blip xmlns:r="http://schemas.openxmlformats.org/officeDocument/2006/relationships" r:embed="rId323" cstate="email">
          <a:extLst>
            <a:ext uri="{28A0092B-C50C-407E-A947-70E740481C1C}">
              <a14:useLocalDpi xmlns:a14="http://schemas.microsoft.com/office/drawing/2010/main"/>
            </a:ext>
          </a:extLst>
        </a:blip>
        <a:stretch/>
      </xdr:blipFill>
      <xdr:spPr bwMode="auto">
        <a:xfrm>
          <a:off x="355600" y="1016146688"/>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228600</xdr:colOff>
      <xdr:row>1095</xdr:row>
      <xdr:rowOff>190500</xdr:rowOff>
    </xdr:from>
    <xdr:to>
      <xdr:col>19</xdr:col>
      <xdr:colOff>402750</xdr:colOff>
      <xdr:row>1097</xdr:row>
      <xdr:rowOff>164925</xdr:rowOff>
    </xdr:to>
    <xdr:pic>
      <xdr:nvPicPr>
        <xdr:cNvPr id="661" name="Рисунок 6">
          <a:extLst>
            <a:ext uri="{FF2B5EF4-FFF2-40B4-BE49-F238E27FC236}">
              <a16:creationId xmlns:a16="http://schemas.microsoft.com/office/drawing/2014/main" id="{F497F8DA-4107-4A02-BC7C-F0AE116F1B7B}"/>
            </a:ext>
          </a:extLst>
        </xdr:cNvPr>
        <xdr:cNvPicPr preferRelativeResize="0">
          <a:picLocks noChangeArrowheads="1"/>
        </xdr:cNvPicPr>
      </xdr:nvPicPr>
      <xdr:blipFill>
        <a:blip xmlns:r="http://schemas.openxmlformats.org/officeDocument/2006/relationships" r:embed="rId324" cstate="email">
          <a:extLst>
            <a:ext uri="{28A0092B-C50C-407E-A947-70E740481C1C}">
              <a14:useLocalDpi xmlns:a14="http://schemas.microsoft.com/office/drawing/2010/main"/>
            </a:ext>
          </a:extLst>
        </a:blip>
        <a:stretch/>
      </xdr:blipFill>
      <xdr:spPr bwMode="auto">
        <a:xfrm>
          <a:off x="7492448" y="1016209826"/>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1079</xdr:row>
      <xdr:rowOff>127362</xdr:rowOff>
    </xdr:from>
    <xdr:to>
      <xdr:col>2</xdr:col>
      <xdr:colOff>301150</xdr:colOff>
      <xdr:row>1081</xdr:row>
      <xdr:rowOff>101787</xdr:rowOff>
    </xdr:to>
    <xdr:pic>
      <xdr:nvPicPr>
        <xdr:cNvPr id="662" name="Рисунок 6">
          <a:extLst>
            <a:ext uri="{FF2B5EF4-FFF2-40B4-BE49-F238E27FC236}">
              <a16:creationId xmlns:a16="http://schemas.microsoft.com/office/drawing/2014/main" id="{BFD2AA31-3E4B-4635-96AD-480F7AA5A873}"/>
            </a:ext>
          </a:extLst>
        </xdr:cNvPr>
        <xdr:cNvPicPr preferRelativeResize="0">
          <a:picLocks noChangeArrowheads="1"/>
        </xdr:cNvPicPr>
      </xdr:nvPicPr>
      <xdr:blipFill>
        <a:blip xmlns:r="http://schemas.openxmlformats.org/officeDocument/2006/relationships" r:embed="rId325" cstate="email">
          <a:extLst>
            <a:ext uri="{28A0092B-C50C-407E-A947-70E740481C1C}">
              <a14:useLocalDpi xmlns:a14="http://schemas.microsoft.com/office/drawing/2010/main"/>
            </a:ext>
          </a:extLst>
        </a:blip>
        <a:stretch/>
      </xdr:blipFill>
      <xdr:spPr bwMode="auto">
        <a:xfrm>
          <a:off x="355600" y="1006704514"/>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1099</xdr:row>
      <xdr:rowOff>127363</xdr:rowOff>
    </xdr:from>
    <xdr:to>
      <xdr:col>2</xdr:col>
      <xdr:colOff>301150</xdr:colOff>
      <xdr:row>1101</xdr:row>
      <xdr:rowOff>101788</xdr:rowOff>
    </xdr:to>
    <xdr:pic>
      <xdr:nvPicPr>
        <xdr:cNvPr id="663" name="Рисунок 6">
          <a:extLst>
            <a:ext uri="{FF2B5EF4-FFF2-40B4-BE49-F238E27FC236}">
              <a16:creationId xmlns:a16="http://schemas.microsoft.com/office/drawing/2014/main" id="{7AB1D84E-5E9D-4FDD-8D28-A4E74FBF25C7}"/>
            </a:ext>
          </a:extLst>
        </xdr:cNvPr>
        <xdr:cNvPicPr preferRelativeResize="0">
          <a:picLocks noChangeArrowheads="1"/>
        </xdr:cNvPicPr>
      </xdr:nvPicPr>
      <xdr:blipFill>
        <a:blip xmlns:r="http://schemas.openxmlformats.org/officeDocument/2006/relationships" r:embed="rId326" cstate="email">
          <a:extLst>
            <a:ext uri="{28A0092B-C50C-407E-A947-70E740481C1C}">
              <a14:useLocalDpi xmlns:a14="http://schemas.microsoft.com/office/drawing/2010/main"/>
            </a:ext>
          </a:extLst>
        </a:blip>
        <a:stretch/>
      </xdr:blipFill>
      <xdr:spPr bwMode="auto">
        <a:xfrm>
          <a:off x="355600" y="1018507233"/>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46</xdr:row>
      <xdr:rowOff>127180</xdr:rowOff>
    </xdr:from>
    <xdr:to>
      <xdr:col>2</xdr:col>
      <xdr:colOff>304512</xdr:colOff>
      <xdr:row>48</xdr:row>
      <xdr:rowOff>96564</xdr:rowOff>
    </xdr:to>
    <xdr:pic>
      <xdr:nvPicPr>
        <xdr:cNvPr id="664" name="Picture 103119">
          <a:extLst>
            <a:ext uri="{FF2B5EF4-FFF2-40B4-BE49-F238E27FC236}">
              <a16:creationId xmlns:a16="http://schemas.microsoft.com/office/drawing/2014/main" id="{1B40F3C8-9522-442C-B211-04083ED45FD4}"/>
            </a:ext>
          </a:extLst>
        </xdr:cNvPr>
        <xdr:cNvPicPr preferRelativeResize="0">
          <a:picLocks noChangeArrowheads="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bwMode="auto">
        <a:xfrm>
          <a:off x="355600" y="19674137"/>
          <a:ext cx="1265847" cy="1899231"/>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25</xdr:row>
      <xdr:rowOff>127181</xdr:rowOff>
    </xdr:from>
    <xdr:to>
      <xdr:col>2</xdr:col>
      <xdr:colOff>304512</xdr:colOff>
      <xdr:row>27</xdr:row>
      <xdr:rowOff>96564</xdr:rowOff>
    </xdr:to>
    <xdr:pic>
      <xdr:nvPicPr>
        <xdr:cNvPr id="667" name="Picture 103109">
          <a:extLst>
            <a:ext uri="{FF2B5EF4-FFF2-40B4-BE49-F238E27FC236}">
              <a16:creationId xmlns:a16="http://schemas.microsoft.com/office/drawing/2014/main" id="{7B6437E1-6B04-470F-AC27-719222CB6074}"/>
            </a:ext>
          </a:extLst>
        </xdr:cNvPr>
        <xdr:cNvPicPr preferRelativeResize="0">
          <a:picLocks noChangeArrowheads="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bwMode="auto">
        <a:xfrm>
          <a:off x="355600" y="9826116"/>
          <a:ext cx="1265847" cy="1899231"/>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33</xdr:row>
      <xdr:rowOff>127181</xdr:rowOff>
    </xdr:from>
    <xdr:to>
      <xdr:col>2</xdr:col>
      <xdr:colOff>304512</xdr:colOff>
      <xdr:row>35</xdr:row>
      <xdr:rowOff>96560</xdr:rowOff>
    </xdr:to>
    <xdr:pic>
      <xdr:nvPicPr>
        <xdr:cNvPr id="668" name="Picture 103109">
          <a:extLst>
            <a:ext uri="{FF2B5EF4-FFF2-40B4-BE49-F238E27FC236}">
              <a16:creationId xmlns:a16="http://schemas.microsoft.com/office/drawing/2014/main" id="{5AABD5E9-32A3-4D41-8AB9-A7C0F01828AD}"/>
            </a:ext>
          </a:extLst>
        </xdr:cNvPr>
        <xdr:cNvPicPr preferRelativeResize="0">
          <a:picLocks noChangeArrowheads="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bwMode="auto">
        <a:xfrm>
          <a:off x="355600" y="14663159"/>
          <a:ext cx="1265847" cy="1899227"/>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37</xdr:row>
      <xdr:rowOff>127181</xdr:rowOff>
    </xdr:from>
    <xdr:to>
      <xdr:col>2</xdr:col>
      <xdr:colOff>304512</xdr:colOff>
      <xdr:row>39</xdr:row>
      <xdr:rowOff>96561</xdr:rowOff>
    </xdr:to>
    <xdr:pic>
      <xdr:nvPicPr>
        <xdr:cNvPr id="669" name="Picture 103109">
          <a:extLst>
            <a:ext uri="{FF2B5EF4-FFF2-40B4-BE49-F238E27FC236}">
              <a16:creationId xmlns:a16="http://schemas.microsoft.com/office/drawing/2014/main" id="{5E5FA0DA-A2F3-47DD-884C-559DA0401C17}"/>
            </a:ext>
          </a:extLst>
        </xdr:cNvPr>
        <xdr:cNvPicPr preferRelativeResize="0">
          <a:picLocks noChangeArrowheads="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bwMode="auto">
        <a:xfrm>
          <a:off x="355600" y="17023703"/>
          <a:ext cx="1265847" cy="1899228"/>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21</xdr:row>
      <xdr:rowOff>127000</xdr:rowOff>
    </xdr:from>
    <xdr:to>
      <xdr:col>2</xdr:col>
      <xdr:colOff>301150</xdr:colOff>
      <xdr:row>23</xdr:row>
      <xdr:rowOff>101425</xdr:rowOff>
    </xdr:to>
    <xdr:pic>
      <xdr:nvPicPr>
        <xdr:cNvPr id="671" name="Picture 103119">
          <a:extLst>
            <a:ext uri="{FF2B5EF4-FFF2-40B4-BE49-F238E27FC236}">
              <a16:creationId xmlns:a16="http://schemas.microsoft.com/office/drawing/2014/main" id="{A15619F0-EA78-4308-AC64-4A8690599227}"/>
            </a:ext>
          </a:extLst>
        </xdr:cNvPr>
        <xdr:cNvPicPr preferRelativeResize="0">
          <a:picLocks noChangeArrowheads="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bwMode="auto">
        <a:xfrm>
          <a:off x="355600" y="274430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29</xdr:row>
      <xdr:rowOff>127000</xdr:rowOff>
    </xdr:from>
    <xdr:to>
      <xdr:col>2</xdr:col>
      <xdr:colOff>301150</xdr:colOff>
      <xdr:row>30</xdr:row>
      <xdr:rowOff>1815925</xdr:rowOff>
    </xdr:to>
    <xdr:pic>
      <xdr:nvPicPr>
        <xdr:cNvPr id="672" name="Picture 103119">
          <a:extLst>
            <a:ext uri="{FF2B5EF4-FFF2-40B4-BE49-F238E27FC236}">
              <a16:creationId xmlns:a16="http://schemas.microsoft.com/office/drawing/2014/main" id="{50A33FDE-AFDC-4385-B943-54FFDC9FEA80}"/>
            </a:ext>
          </a:extLst>
        </xdr:cNvPr>
        <xdr:cNvPicPr preferRelativeResize="0">
          <a:picLocks noChangeArrowheads="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bwMode="auto">
        <a:xfrm>
          <a:off x="355600" y="1218647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546</xdr:row>
      <xdr:rowOff>127000</xdr:rowOff>
    </xdr:from>
    <xdr:to>
      <xdr:col>2</xdr:col>
      <xdr:colOff>304511</xdr:colOff>
      <xdr:row>548</xdr:row>
      <xdr:rowOff>85176</xdr:rowOff>
    </xdr:to>
    <xdr:pic>
      <xdr:nvPicPr>
        <xdr:cNvPr id="674" name="Рисунок 3">
          <a:extLst>
            <a:ext uri="{FF2B5EF4-FFF2-40B4-BE49-F238E27FC236}">
              <a16:creationId xmlns:a16="http://schemas.microsoft.com/office/drawing/2014/main" id="{B7CCD797-8BFD-4310-9003-435E5FCF7C71}"/>
            </a:ext>
          </a:extLst>
        </xdr:cNvPr>
        <xdr:cNvPicPr preferRelativeResize="0">
          <a:picLocks/>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bwMode="auto">
        <a:xfrm>
          <a:off x="355599" y="614075370"/>
          <a:ext cx="1265847" cy="1896306"/>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541</xdr:row>
      <xdr:rowOff>127000</xdr:rowOff>
    </xdr:from>
    <xdr:to>
      <xdr:col>2</xdr:col>
      <xdr:colOff>304511</xdr:colOff>
      <xdr:row>543</xdr:row>
      <xdr:rowOff>85177</xdr:rowOff>
    </xdr:to>
    <xdr:pic>
      <xdr:nvPicPr>
        <xdr:cNvPr id="675" name="Рисунок 3">
          <a:extLst>
            <a:ext uri="{FF2B5EF4-FFF2-40B4-BE49-F238E27FC236}">
              <a16:creationId xmlns:a16="http://schemas.microsoft.com/office/drawing/2014/main" id="{92B17742-0F1B-4332-A867-D7A452EEC0A5}"/>
            </a:ext>
          </a:extLst>
        </xdr:cNvPr>
        <xdr:cNvPicPr preferRelativeResize="0">
          <a:picLocks/>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bwMode="auto">
        <a:xfrm>
          <a:off x="355599" y="611416652"/>
          <a:ext cx="1265847" cy="189630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359500</xdr:colOff>
      <xdr:row>533</xdr:row>
      <xdr:rowOff>127000</xdr:rowOff>
    </xdr:from>
    <xdr:to>
      <xdr:col>2</xdr:col>
      <xdr:colOff>300610</xdr:colOff>
      <xdr:row>535</xdr:row>
      <xdr:rowOff>85178</xdr:rowOff>
    </xdr:to>
    <xdr:pic>
      <xdr:nvPicPr>
        <xdr:cNvPr id="676" name="Рисунок 3">
          <a:extLst>
            <a:ext uri="{FF2B5EF4-FFF2-40B4-BE49-F238E27FC236}">
              <a16:creationId xmlns:a16="http://schemas.microsoft.com/office/drawing/2014/main" id="{5FBD1A13-704B-4378-9ED3-DC15402DF389}"/>
            </a:ext>
          </a:extLst>
        </xdr:cNvPr>
        <xdr:cNvPicPr preferRelativeResize="0">
          <a:picLocks/>
        </xdr:cNvPicPr>
      </xdr:nvPicPr>
      <xdr:blipFill>
        <a:blip xmlns:r="http://schemas.openxmlformats.org/officeDocument/2006/relationships" r:embed="rId335" cstate="email">
          <a:extLst>
            <a:ext uri="{28A0092B-C50C-407E-A947-70E740481C1C}">
              <a14:useLocalDpi xmlns:a14="http://schemas.microsoft.com/office/drawing/2010/main"/>
            </a:ext>
          </a:extLst>
        </a:blip>
        <a:srcRect/>
        <a:stretch/>
      </xdr:blipFill>
      <xdr:spPr bwMode="auto">
        <a:xfrm>
          <a:off x="359500" y="606679000"/>
          <a:ext cx="1258045" cy="189630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537</xdr:row>
      <xdr:rowOff>127000</xdr:rowOff>
    </xdr:from>
    <xdr:to>
      <xdr:col>2</xdr:col>
      <xdr:colOff>304512</xdr:colOff>
      <xdr:row>539</xdr:row>
      <xdr:rowOff>85176</xdr:rowOff>
    </xdr:to>
    <xdr:pic>
      <xdr:nvPicPr>
        <xdr:cNvPr id="677" name="Рисунок 3">
          <a:extLst>
            <a:ext uri="{FF2B5EF4-FFF2-40B4-BE49-F238E27FC236}">
              <a16:creationId xmlns:a16="http://schemas.microsoft.com/office/drawing/2014/main" id="{91A814FA-82AB-494B-972E-108BAB60AAC7}"/>
            </a:ext>
          </a:extLst>
        </xdr:cNvPr>
        <xdr:cNvPicPr preferRelativeResize="0">
          <a:picLocks/>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bwMode="auto">
        <a:xfrm>
          <a:off x="355600" y="609047826"/>
          <a:ext cx="1265847" cy="1896307"/>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508</xdr:row>
      <xdr:rowOff>127000</xdr:rowOff>
    </xdr:from>
    <xdr:to>
      <xdr:col>2</xdr:col>
      <xdr:colOff>304512</xdr:colOff>
      <xdr:row>510</xdr:row>
      <xdr:rowOff>96381</xdr:rowOff>
    </xdr:to>
    <xdr:pic>
      <xdr:nvPicPr>
        <xdr:cNvPr id="678" name="Picture 103198">
          <a:extLst>
            <a:ext uri="{FF2B5EF4-FFF2-40B4-BE49-F238E27FC236}">
              <a16:creationId xmlns:a16="http://schemas.microsoft.com/office/drawing/2014/main" id="{BB9C6AF3-D0E8-478D-8C13-8B59B20DF9AA}"/>
            </a:ext>
          </a:extLst>
        </xdr:cNvPr>
        <xdr:cNvPicPr preferRelativeResize="0">
          <a:picLocks noChangeArrowheads="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bwMode="auto">
        <a:xfrm>
          <a:off x="355600" y="587305978"/>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512</xdr:row>
      <xdr:rowOff>127180</xdr:rowOff>
    </xdr:from>
    <xdr:to>
      <xdr:col>2</xdr:col>
      <xdr:colOff>304512</xdr:colOff>
      <xdr:row>514</xdr:row>
      <xdr:rowOff>96562</xdr:rowOff>
    </xdr:to>
    <xdr:pic>
      <xdr:nvPicPr>
        <xdr:cNvPr id="679" name="Picture 103198">
          <a:extLst>
            <a:ext uri="{FF2B5EF4-FFF2-40B4-BE49-F238E27FC236}">
              <a16:creationId xmlns:a16="http://schemas.microsoft.com/office/drawing/2014/main" id="{F9BB576A-4A30-4794-99C0-240CE7A680F2}"/>
            </a:ext>
          </a:extLst>
        </xdr:cNvPr>
        <xdr:cNvPicPr preferRelativeResize="0">
          <a:picLocks noChangeArrowheads="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bwMode="auto">
        <a:xfrm>
          <a:off x="355600" y="589666702"/>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516</xdr:row>
      <xdr:rowOff>127180</xdr:rowOff>
    </xdr:from>
    <xdr:to>
      <xdr:col>2</xdr:col>
      <xdr:colOff>304512</xdr:colOff>
      <xdr:row>518</xdr:row>
      <xdr:rowOff>96564</xdr:rowOff>
    </xdr:to>
    <xdr:pic>
      <xdr:nvPicPr>
        <xdr:cNvPr id="680" name="Picture 103198">
          <a:extLst>
            <a:ext uri="{FF2B5EF4-FFF2-40B4-BE49-F238E27FC236}">
              <a16:creationId xmlns:a16="http://schemas.microsoft.com/office/drawing/2014/main" id="{CFCAE879-198D-4FE2-A49F-868E40D17D5D}"/>
            </a:ext>
          </a:extLst>
        </xdr:cNvPr>
        <xdr:cNvPicPr preferRelativeResize="0">
          <a:picLocks noChangeArrowheads="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bwMode="auto">
        <a:xfrm>
          <a:off x="355600" y="592027245"/>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487</xdr:row>
      <xdr:rowOff>127000</xdr:rowOff>
    </xdr:from>
    <xdr:to>
      <xdr:col>2</xdr:col>
      <xdr:colOff>304512</xdr:colOff>
      <xdr:row>490</xdr:row>
      <xdr:rowOff>96383</xdr:rowOff>
    </xdr:to>
    <xdr:pic>
      <xdr:nvPicPr>
        <xdr:cNvPr id="683" name="Рисунок 2">
          <a:extLst>
            <a:ext uri="{FF2B5EF4-FFF2-40B4-BE49-F238E27FC236}">
              <a16:creationId xmlns:a16="http://schemas.microsoft.com/office/drawing/2014/main" id="{D8D1F080-724D-4FFB-A1B5-4750A4C29BE4}"/>
            </a:ext>
          </a:extLst>
        </xdr:cNvPr>
        <xdr:cNvPicPr preferRelativeResize="0">
          <a:picLocks/>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bwMode="auto">
        <a:xfrm>
          <a:off x="355600" y="577524217"/>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461</xdr:row>
      <xdr:rowOff>127000</xdr:rowOff>
    </xdr:from>
    <xdr:to>
      <xdr:col>2</xdr:col>
      <xdr:colOff>304511</xdr:colOff>
      <xdr:row>463</xdr:row>
      <xdr:rowOff>96384</xdr:rowOff>
    </xdr:to>
    <xdr:pic>
      <xdr:nvPicPr>
        <xdr:cNvPr id="686" name="Рисунок 1">
          <a:extLst>
            <a:ext uri="{FF2B5EF4-FFF2-40B4-BE49-F238E27FC236}">
              <a16:creationId xmlns:a16="http://schemas.microsoft.com/office/drawing/2014/main" id="{CA4BDB04-767A-4D82-8703-68511815A3EF}"/>
            </a:ext>
          </a:extLst>
        </xdr:cNvPr>
        <xdr:cNvPicPr preferRelativeResize="0">
          <a:picLocks/>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bwMode="auto">
        <a:xfrm>
          <a:off x="355599" y="553512935"/>
          <a:ext cx="1265847" cy="189923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465</xdr:row>
      <xdr:rowOff>127000</xdr:rowOff>
    </xdr:from>
    <xdr:to>
      <xdr:col>2</xdr:col>
      <xdr:colOff>304511</xdr:colOff>
      <xdr:row>467</xdr:row>
      <xdr:rowOff>96383</xdr:rowOff>
    </xdr:to>
    <xdr:pic>
      <xdr:nvPicPr>
        <xdr:cNvPr id="687" name="Рисунок 1">
          <a:extLst>
            <a:ext uri="{FF2B5EF4-FFF2-40B4-BE49-F238E27FC236}">
              <a16:creationId xmlns:a16="http://schemas.microsoft.com/office/drawing/2014/main" id="{3AC90477-DACC-4507-8C93-7CC1F67530B0}"/>
            </a:ext>
          </a:extLst>
        </xdr:cNvPr>
        <xdr:cNvPicPr preferRelativeResize="0">
          <a:picLocks/>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bwMode="auto">
        <a:xfrm>
          <a:off x="355599" y="558267152"/>
          <a:ext cx="1265847" cy="1899231"/>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469</xdr:row>
      <xdr:rowOff>127000</xdr:rowOff>
    </xdr:from>
    <xdr:to>
      <xdr:col>2</xdr:col>
      <xdr:colOff>304511</xdr:colOff>
      <xdr:row>471</xdr:row>
      <xdr:rowOff>96384</xdr:rowOff>
    </xdr:to>
    <xdr:pic>
      <xdr:nvPicPr>
        <xdr:cNvPr id="688" name="Рисунок 1">
          <a:extLst>
            <a:ext uri="{FF2B5EF4-FFF2-40B4-BE49-F238E27FC236}">
              <a16:creationId xmlns:a16="http://schemas.microsoft.com/office/drawing/2014/main" id="{4432D711-DFE7-4D69-AD1D-A892F9FFACC8}"/>
            </a:ext>
          </a:extLst>
        </xdr:cNvPr>
        <xdr:cNvPicPr preferRelativeResize="0">
          <a:picLocks/>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bwMode="auto">
        <a:xfrm>
          <a:off x="355599" y="560660826"/>
          <a:ext cx="1265847" cy="189923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473</xdr:row>
      <xdr:rowOff>127000</xdr:rowOff>
    </xdr:from>
    <xdr:to>
      <xdr:col>2</xdr:col>
      <xdr:colOff>304511</xdr:colOff>
      <xdr:row>475</xdr:row>
      <xdr:rowOff>96382</xdr:rowOff>
    </xdr:to>
    <xdr:pic>
      <xdr:nvPicPr>
        <xdr:cNvPr id="689" name="Рисунок 1">
          <a:extLst>
            <a:ext uri="{FF2B5EF4-FFF2-40B4-BE49-F238E27FC236}">
              <a16:creationId xmlns:a16="http://schemas.microsoft.com/office/drawing/2014/main" id="{BE4FCCD0-B2CB-4414-A40E-31869C48B7DB}"/>
            </a:ext>
          </a:extLst>
        </xdr:cNvPr>
        <xdr:cNvPicPr preferRelativeResize="0">
          <a:picLocks/>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bwMode="auto">
        <a:xfrm>
          <a:off x="355599" y="563054500"/>
          <a:ext cx="1265847" cy="189923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477</xdr:row>
      <xdr:rowOff>127000</xdr:rowOff>
    </xdr:from>
    <xdr:to>
      <xdr:col>2</xdr:col>
      <xdr:colOff>304511</xdr:colOff>
      <xdr:row>479</xdr:row>
      <xdr:rowOff>96382</xdr:rowOff>
    </xdr:to>
    <xdr:pic>
      <xdr:nvPicPr>
        <xdr:cNvPr id="690" name="Рисунок 1">
          <a:extLst>
            <a:ext uri="{FF2B5EF4-FFF2-40B4-BE49-F238E27FC236}">
              <a16:creationId xmlns:a16="http://schemas.microsoft.com/office/drawing/2014/main" id="{004BA650-9F51-4614-A9D8-00329FD7DF79}"/>
            </a:ext>
          </a:extLst>
        </xdr:cNvPr>
        <xdr:cNvPicPr preferRelativeResize="0">
          <a:picLocks/>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bwMode="auto">
        <a:xfrm>
          <a:off x="355599" y="565448174"/>
          <a:ext cx="1265847" cy="189923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432</xdr:row>
      <xdr:rowOff>127000</xdr:rowOff>
    </xdr:from>
    <xdr:to>
      <xdr:col>2</xdr:col>
      <xdr:colOff>304512</xdr:colOff>
      <xdr:row>436</xdr:row>
      <xdr:rowOff>1138530</xdr:rowOff>
    </xdr:to>
    <xdr:pic>
      <xdr:nvPicPr>
        <xdr:cNvPr id="692" name="Picture 103109">
          <a:extLst>
            <a:ext uri="{FF2B5EF4-FFF2-40B4-BE49-F238E27FC236}">
              <a16:creationId xmlns:a16="http://schemas.microsoft.com/office/drawing/2014/main" id="{31C5B38E-7E9D-4E0A-83C9-F6C7A4EB55CE}"/>
            </a:ext>
          </a:extLst>
        </xdr:cNvPr>
        <xdr:cNvPicPr preferRelativeResize="0">
          <a:picLocks noChangeArrowheads="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bwMode="auto">
        <a:xfrm>
          <a:off x="355600" y="537262457"/>
          <a:ext cx="1265847" cy="187292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432</xdr:row>
      <xdr:rowOff>127000</xdr:rowOff>
    </xdr:from>
    <xdr:to>
      <xdr:col>19</xdr:col>
      <xdr:colOff>300030</xdr:colOff>
      <xdr:row>436</xdr:row>
      <xdr:rowOff>1138530</xdr:rowOff>
    </xdr:to>
    <xdr:pic>
      <xdr:nvPicPr>
        <xdr:cNvPr id="693" name="Picture 103109">
          <a:extLst>
            <a:ext uri="{FF2B5EF4-FFF2-40B4-BE49-F238E27FC236}">
              <a16:creationId xmlns:a16="http://schemas.microsoft.com/office/drawing/2014/main" id="{7C9CCE9C-3D40-4F04-9166-3C862F7E627E}"/>
            </a:ext>
          </a:extLst>
        </xdr:cNvPr>
        <xdr:cNvPicPr preferRelativeResize="0">
          <a:picLocks noChangeArrowheads="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bwMode="auto">
        <a:xfrm>
          <a:off x="7390848" y="537262457"/>
          <a:ext cx="1266334" cy="187292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576030</xdr:colOff>
      <xdr:row>432</xdr:row>
      <xdr:rowOff>127000</xdr:rowOff>
    </xdr:from>
    <xdr:to>
      <xdr:col>21</xdr:col>
      <xdr:colOff>166353</xdr:colOff>
      <xdr:row>436</xdr:row>
      <xdr:rowOff>1138530</xdr:rowOff>
    </xdr:to>
    <xdr:pic>
      <xdr:nvPicPr>
        <xdr:cNvPr id="694" name="Picture 103109">
          <a:extLst>
            <a:ext uri="{FF2B5EF4-FFF2-40B4-BE49-F238E27FC236}">
              <a16:creationId xmlns:a16="http://schemas.microsoft.com/office/drawing/2014/main" id="{B03A935D-69C1-40D2-AE0D-D114DFBC902A}"/>
            </a:ext>
          </a:extLst>
        </xdr:cNvPr>
        <xdr:cNvPicPr preferRelativeResize="0">
          <a:picLocks noChangeArrowheads="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bwMode="auto">
        <a:xfrm>
          <a:off x="8933182" y="537262457"/>
          <a:ext cx="832714" cy="187292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439</xdr:row>
      <xdr:rowOff>103647</xdr:rowOff>
    </xdr:from>
    <xdr:to>
      <xdr:col>2</xdr:col>
      <xdr:colOff>304512</xdr:colOff>
      <xdr:row>445</xdr:row>
      <xdr:rowOff>666940</xdr:rowOff>
    </xdr:to>
    <xdr:pic>
      <xdr:nvPicPr>
        <xdr:cNvPr id="697" name="Picture 103109">
          <a:extLst>
            <a:ext uri="{FF2B5EF4-FFF2-40B4-BE49-F238E27FC236}">
              <a16:creationId xmlns:a16="http://schemas.microsoft.com/office/drawing/2014/main" id="{814834E0-F4F5-4A6F-A332-2C809E322E26}"/>
            </a:ext>
          </a:extLst>
        </xdr:cNvPr>
        <xdr:cNvPicPr preferRelativeResize="0">
          <a:picLocks noChangeArrowheads="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bwMode="auto">
        <a:xfrm>
          <a:off x="355600" y="542324625"/>
          <a:ext cx="1265847" cy="185538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439</xdr:row>
      <xdr:rowOff>127000</xdr:rowOff>
    </xdr:from>
    <xdr:to>
      <xdr:col>19</xdr:col>
      <xdr:colOff>300030</xdr:colOff>
      <xdr:row>445</xdr:row>
      <xdr:rowOff>690293</xdr:rowOff>
    </xdr:to>
    <xdr:pic>
      <xdr:nvPicPr>
        <xdr:cNvPr id="698" name="Picture 103109">
          <a:extLst>
            <a:ext uri="{FF2B5EF4-FFF2-40B4-BE49-F238E27FC236}">
              <a16:creationId xmlns:a16="http://schemas.microsoft.com/office/drawing/2014/main" id="{20C0D12D-7AC3-432B-BA6D-0884F273B431}"/>
            </a:ext>
          </a:extLst>
        </xdr:cNvPr>
        <xdr:cNvPicPr preferRelativeResize="0">
          <a:picLocks noChangeArrowheads="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bwMode="auto">
        <a:xfrm>
          <a:off x="7390848" y="542347978"/>
          <a:ext cx="1266334" cy="185538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454</xdr:row>
      <xdr:rowOff>160797</xdr:rowOff>
    </xdr:from>
    <xdr:to>
      <xdr:col>2</xdr:col>
      <xdr:colOff>304512</xdr:colOff>
      <xdr:row>457</xdr:row>
      <xdr:rowOff>1396444</xdr:rowOff>
    </xdr:to>
    <xdr:pic>
      <xdr:nvPicPr>
        <xdr:cNvPr id="699" name="Picture 103109">
          <a:extLst>
            <a:ext uri="{FF2B5EF4-FFF2-40B4-BE49-F238E27FC236}">
              <a16:creationId xmlns:a16="http://schemas.microsoft.com/office/drawing/2014/main" id="{1F53627D-69AC-4616-9621-539E949103C6}"/>
            </a:ext>
          </a:extLst>
        </xdr:cNvPr>
        <xdr:cNvPicPr preferRelativeResize="0">
          <a:picLocks noChangeArrowheads="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bwMode="auto">
        <a:xfrm>
          <a:off x="355600" y="548047080"/>
          <a:ext cx="1265847" cy="188169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454</xdr:row>
      <xdr:rowOff>127000</xdr:rowOff>
    </xdr:from>
    <xdr:to>
      <xdr:col>19</xdr:col>
      <xdr:colOff>300030</xdr:colOff>
      <xdr:row>457</xdr:row>
      <xdr:rowOff>1362647</xdr:rowOff>
    </xdr:to>
    <xdr:pic>
      <xdr:nvPicPr>
        <xdr:cNvPr id="700" name="Picture 103109">
          <a:extLst>
            <a:ext uri="{FF2B5EF4-FFF2-40B4-BE49-F238E27FC236}">
              <a16:creationId xmlns:a16="http://schemas.microsoft.com/office/drawing/2014/main" id="{97ED7B57-FB5B-4C20-90C6-E2A1413DFBC9}"/>
            </a:ext>
          </a:extLst>
        </xdr:cNvPr>
        <xdr:cNvPicPr preferRelativeResize="0">
          <a:picLocks noChangeArrowheads="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bwMode="auto">
        <a:xfrm>
          <a:off x="7390848" y="548013283"/>
          <a:ext cx="1266334" cy="188169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448</xdr:row>
      <xdr:rowOff>160797</xdr:rowOff>
    </xdr:from>
    <xdr:to>
      <xdr:col>2</xdr:col>
      <xdr:colOff>304512</xdr:colOff>
      <xdr:row>451</xdr:row>
      <xdr:rowOff>1396444</xdr:rowOff>
    </xdr:to>
    <xdr:pic>
      <xdr:nvPicPr>
        <xdr:cNvPr id="701" name="Picture 103109">
          <a:extLst>
            <a:ext uri="{FF2B5EF4-FFF2-40B4-BE49-F238E27FC236}">
              <a16:creationId xmlns:a16="http://schemas.microsoft.com/office/drawing/2014/main" id="{8A7E7005-1224-4872-A861-4D0CE5F3AD86}"/>
            </a:ext>
          </a:extLst>
        </xdr:cNvPr>
        <xdr:cNvPicPr preferRelativeResize="0">
          <a:picLocks noChangeArrowheads="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bwMode="auto">
        <a:xfrm>
          <a:off x="355600" y="545520884"/>
          <a:ext cx="1265847" cy="188169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448</xdr:row>
      <xdr:rowOff>127000</xdr:rowOff>
    </xdr:from>
    <xdr:to>
      <xdr:col>19</xdr:col>
      <xdr:colOff>300030</xdr:colOff>
      <xdr:row>451</xdr:row>
      <xdr:rowOff>1362647</xdr:rowOff>
    </xdr:to>
    <xdr:pic>
      <xdr:nvPicPr>
        <xdr:cNvPr id="702" name="Picture 103109">
          <a:extLst>
            <a:ext uri="{FF2B5EF4-FFF2-40B4-BE49-F238E27FC236}">
              <a16:creationId xmlns:a16="http://schemas.microsoft.com/office/drawing/2014/main" id="{A2ACAA79-1758-499E-9F56-14BB57579D14}"/>
            </a:ext>
          </a:extLst>
        </xdr:cNvPr>
        <xdr:cNvPicPr preferRelativeResize="0">
          <a:picLocks noChangeArrowheads="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bwMode="auto">
        <a:xfrm>
          <a:off x="7390848" y="545487087"/>
          <a:ext cx="1266334" cy="188169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427</xdr:row>
      <xdr:rowOff>127180</xdr:rowOff>
    </xdr:from>
    <xdr:to>
      <xdr:col>2</xdr:col>
      <xdr:colOff>301150</xdr:colOff>
      <xdr:row>429</xdr:row>
      <xdr:rowOff>101605</xdr:rowOff>
    </xdr:to>
    <xdr:pic>
      <xdr:nvPicPr>
        <xdr:cNvPr id="703" name="Picture 103109">
          <a:extLst>
            <a:ext uri="{FF2B5EF4-FFF2-40B4-BE49-F238E27FC236}">
              <a16:creationId xmlns:a16="http://schemas.microsoft.com/office/drawing/2014/main" id="{7DD024E4-63A8-4FB5-B4EE-1CE97F2C3606}"/>
            </a:ext>
          </a:extLst>
        </xdr:cNvPr>
        <xdr:cNvPicPr preferRelativeResize="0">
          <a:picLocks noChangeArrowheads="1"/>
        </xdr:cNvPicPr>
      </xdr:nvPicPr>
      <xdr:blipFill>
        <a:blip xmlns:r="http://schemas.openxmlformats.org/officeDocument/2006/relationships" r:embed="rId355" cstate="email">
          <a:extLst>
            <a:ext uri="{28A0092B-C50C-407E-A947-70E740481C1C}">
              <a14:useLocalDpi xmlns:a14="http://schemas.microsoft.com/office/drawing/2010/main"/>
            </a:ext>
          </a:extLst>
        </a:blip>
        <a:stretch/>
      </xdr:blipFill>
      <xdr:spPr bwMode="auto">
        <a:xfrm>
          <a:off x="355600" y="534612202"/>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423</xdr:row>
      <xdr:rowOff>127180</xdr:rowOff>
    </xdr:from>
    <xdr:to>
      <xdr:col>2</xdr:col>
      <xdr:colOff>301150</xdr:colOff>
      <xdr:row>425</xdr:row>
      <xdr:rowOff>101605</xdr:rowOff>
    </xdr:to>
    <xdr:pic>
      <xdr:nvPicPr>
        <xdr:cNvPr id="704" name="Picture 103109">
          <a:extLst>
            <a:ext uri="{FF2B5EF4-FFF2-40B4-BE49-F238E27FC236}">
              <a16:creationId xmlns:a16="http://schemas.microsoft.com/office/drawing/2014/main" id="{3D6EDC06-3BC9-406B-9583-96135BA7086C}"/>
            </a:ext>
          </a:extLst>
        </xdr:cNvPr>
        <xdr:cNvPicPr preferRelativeResize="0">
          <a:picLocks noChangeArrowheads="1"/>
        </xdr:cNvPicPr>
      </xdr:nvPicPr>
      <xdr:blipFill>
        <a:blip xmlns:r="http://schemas.openxmlformats.org/officeDocument/2006/relationships" r:embed="rId356" cstate="email">
          <a:extLst>
            <a:ext uri="{28A0092B-C50C-407E-A947-70E740481C1C}">
              <a14:useLocalDpi xmlns:a14="http://schemas.microsoft.com/office/drawing/2010/main"/>
            </a:ext>
          </a:extLst>
        </a:blip>
        <a:stretch/>
      </xdr:blipFill>
      <xdr:spPr bwMode="auto">
        <a:xfrm>
          <a:off x="355600" y="53225165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415</xdr:row>
      <xdr:rowOff>127180</xdr:rowOff>
    </xdr:from>
    <xdr:to>
      <xdr:col>2</xdr:col>
      <xdr:colOff>301150</xdr:colOff>
      <xdr:row>417</xdr:row>
      <xdr:rowOff>101605</xdr:rowOff>
    </xdr:to>
    <xdr:pic>
      <xdr:nvPicPr>
        <xdr:cNvPr id="705" name="Picture 103109">
          <a:extLst>
            <a:ext uri="{FF2B5EF4-FFF2-40B4-BE49-F238E27FC236}">
              <a16:creationId xmlns:a16="http://schemas.microsoft.com/office/drawing/2014/main" id="{1F7A0E02-5801-4F79-A8AE-07E000B63CB1}"/>
            </a:ext>
          </a:extLst>
        </xdr:cNvPr>
        <xdr:cNvPicPr preferRelativeResize="0">
          <a:picLocks noChangeArrowheads="1"/>
        </xdr:cNvPicPr>
      </xdr:nvPicPr>
      <xdr:blipFill>
        <a:blip xmlns:r="http://schemas.openxmlformats.org/officeDocument/2006/relationships" r:embed="rId357" cstate="email">
          <a:extLst>
            <a:ext uri="{28A0092B-C50C-407E-A947-70E740481C1C}">
              <a14:useLocalDpi xmlns:a14="http://schemas.microsoft.com/office/drawing/2010/main"/>
            </a:ext>
          </a:extLst>
        </a:blip>
        <a:stretch/>
      </xdr:blipFill>
      <xdr:spPr bwMode="auto">
        <a:xfrm>
          <a:off x="355600" y="52280948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419</xdr:row>
      <xdr:rowOff>127180</xdr:rowOff>
    </xdr:from>
    <xdr:to>
      <xdr:col>2</xdr:col>
      <xdr:colOff>301150</xdr:colOff>
      <xdr:row>421</xdr:row>
      <xdr:rowOff>101605</xdr:rowOff>
    </xdr:to>
    <xdr:pic>
      <xdr:nvPicPr>
        <xdr:cNvPr id="707" name="Picture 103109">
          <a:extLst>
            <a:ext uri="{FF2B5EF4-FFF2-40B4-BE49-F238E27FC236}">
              <a16:creationId xmlns:a16="http://schemas.microsoft.com/office/drawing/2014/main" id="{C8D37DC9-2A2F-4DB4-A463-FFD0B08EDD63}"/>
            </a:ext>
          </a:extLst>
        </xdr:cNvPr>
        <xdr:cNvPicPr preferRelativeResize="0">
          <a:picLocks noChangeArrowheads="1"/>
        </xdr:cNvPicPr>
      </xdr:nvPicPr>
      <xdr:blipFill>
        <a:blip xmlns:r="http://schemas.openxmlformats.org/officeDocument/2006/relationships" r:embed="rId358" cstate="email">
          <a:extLst>
            <a:ext uri="{28A0092B-C50C-407E-A947-70E740481C1C}">
              <a14:useLocalDpi xmlns:a14="http://schemas.microsoft.com/office/drawing/2010/main"/>
            </a:ext>
          </a:extLst>
        </a:blip>
        <a:stretch/>
      </xdr:blipFill>
      <xdr:spPr bwMode="auto">
        <a:xfrm>
          <a:off x="355600" y="525170028"/>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492</xdr:row>
      <xdr:rowOff>129701</xdr:rowOff>
    </xdr:from>
    <xdr:to>
      <xdr:col>2</xdr:col>
      <xdr:colOff>301150</xdr:colOff>
      <xdr:row>495</xdr:row>
      <xdr:rowOff>104126</xdr:rowOff>
    </xdr:to>
    <xdr:pic>
      <xdr:nvPicPr>
        <xdr:cNvPr id="709" name="Рисунок 2">
          <a:extLst>
            <a:ext uri="{FF2B5EF4-FFF2-40B4-BE49-F238E27FC236}">
              <a16:creationId xmlns:a16="http://schemas.microsoft.com/office/drawing/2014/main" id="{3386515F-1ED2-4CCF-A436-2BD88CC7C018}"/>
            </a:ext>
          </a:extLst>
        </xdr:cNvPr>
        <xdr:cNvPicPr preferRelativeResize="0">
          <a:picLocks/>
        </xdr:cNvPicPr>
      </xdr:nvPicPr>
      <xdr:blipFill>
        <a:blip xmlns:r="http://schemas.openxmlformats.org/officeDocument/2006/relationships" r:embed="rId359" cstate="email">
          <a:extLst>
            <a:ext uri="{28A0092B-C50C-407E-A947-70E740481C1C}">
              <a14:useLocalDpi xmlns:a14="http://schemas.microsoft.com/office/drawing/2010/main"/>
            </a:ext>
          </a:extLst>
        </a:blip>
        <a:stretch/>
      </xdr:blipFill>
      <xdr:spPr bwMode="auto">
        <a:xfrm>
          <a:off x="355600" y="579887462"/>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497</xdr:row>
      <xdr:rowOff>129701</xdr:rowOff>
    </xdr:from>
    <xdr:to>
      <xdr:col>2</xdr:col>
      <xdr:colOff>301150</xdr:colOff>
      <xdr:row>500</xdr:row>
      <xdr:rowOff>46976</xdr:rowOff>
    </xdr:to>
    <xdr:pic>
      <xdr:nvPicPr>
        <xdr:cNvPr id="710" name="Рисунок 2">
          <a:extLst>
            <a:ext uri="{FF2B5EF4-FFF2-40B4-BE49-F238E27FC236}">
              <a16:creationId xmlns:a16="http://schemas.microsoft.com/office/drawing/2014/main" id="{528C711A-0B93-4583-8089-AAD470CC738B}"/>
            </a:ext>
          </a:extLst>
        </xdr:cNvPr>
        <xdr:cNvPicPr preferRelativeResize="0">
          <a:picLocks/>
        </xdr:cNvPicPr>
      </xdr:nvPicPr>
      <xdr:blipFill>
        <a:blip xmlns:r="http://schemas.openxmlformats.org/officeDocument/2006/relationships" r:embed="rId360" cstate="email">
          <a:extLst>
            <a:ext uri="{28A0092B-C50C-407E-A947-70E740481C1C}">
              <a14:useLocalDpi xmlns:a14="http://schemas.microsoft.com/office/drawing/2010/main"/>
            </a:ext>
          </a:extLst>
        </a:blip>
        <a:stretch/>
      </xdr:blipFill>
      <xdr:spPr bwMode="auto">
        <a:xfrm>
          <a:off x="355600" y="582248005"/>
          <a:ext cx="1262485" cy="189681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502</xdr:row>
      <xdr:rowOff>129701</xdr:rowOff>
    </xdr:from>
    <xdr:to>
      <xdr:col>2</xdr:col>
      <xdr:colOff>301150</xdr:colOff>
      <xdr:row>505</xdr:row>
      <xdr:rowOff>104126</xdr:rowOff>
    </xdr:to>
    <xdr:pic>
      <xdr:nvPicPr>
        <xdr:cNvPr id="711" name="Рисунок 2">
          <a:extLst>
            <a:ext uri="{FF2B5EF4-FFF2-40B4-BE49-F238E27FC236}">
              <a16:creationId xmlns:a16="http://schemas.microsoft.com/office/drawing/2014/main" id="{C21EFAA3-4D19-4912-A215-E68BB39CBA13}"/>
            </a:ext>
          </a:extLst>
        </xdr:cNvPr>
        <xdr:cNvPicPr preferRelativeResize="0">
          <a:picLocks/>
        </xdr:cNvPicPr>
      </xdr:nvPicPr>
      <xdr:blipFill>
        <a:blip xmlns:r="http://schemas.openxmlformats.org/officeDocument/2006/relationships" r:embed="rId361" cstate="email">
          <a:extLst>
            <a:ext uri="{28A0092B-C50C-407E-A947-70E740481C1C}">
              <a14:useLocalDpi xmlns:a14="http://schemas.microsoft.com/office/drawing/2010/main"/>
            </a:ext>
          </a:extLst>
        </a:blip>
        <a:stretch/>
      </xdr:blipFill>
      <xdr:spPr bwMode="auto">
        <a:xfrm>
          <a:off x="355600" y="58465824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410</xdr:row>
      <xdr:rowOff>127000</xdr:rowOff>
    </xdr:from>
    <xdr:to>
      <xdr:col>2</xdr:col>
      <xdr:colOff>301150</xdr:colOff>
      <xdr:row>412</xdr:row>
      <xdr:rowOff>101425</xdr:rowOff>
    </xdr:to>
    <xdr:pic>
      <xdr:nvPicPr>
        <xdr:cNvPr id="712" name="Picture 103109">
          <a:extLst>
            <a:ext uri="{FF2B5EF4-FFF2-40B4-BE49-F238E27FC236}">
              <a16:creationId xmlns:a16="http://schemas.microsoft.com/office/drawing/2014/main" id="{6F30C628-B000-41F0-B328-D25D7155F9A4}"/>
            </a:ext>
          </a:extLst>
        </xdr:cNvPr>
        <xdr:cNvPicPr preferRelativeResize="0">
          <a:picLocks noChangeArrowheads="1"/>
        </xdr:cNvPicPr>
      </xdr:nvPicPr>
      <xdr:blipFill>
        <a:blip xmlns:r="http://schemas.openxmlformats.org/officeDocument/2006/relationships" r:embed="rId362" cstate="email">
          <a:extLst>
            <a:ext uri="{28A0092B-C50C-407E-A947-70E740481C1C}">
              <a14:useLocalDpi xmlns:a14="http://schemas.microsoft.com/office/drawing/2010/main"/>
            </a:ext>
          </a:extLst>
        </a:blip>
        <a:stretch/>
      </xdr:blipFill>
      <xdr:spPr bwMode="auto">
        <a:xfrm>
          <a:off x="355600" y="517798326"/>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390</xdr:row>
      <xdr:rowOff>127000</xdr:rowOff>
    </xdr:from>
    <xdr:to>
      <xdr:col>2</xdr:col>
      <xdr:colOff>301150</xdr:colOff>
      <xdr:row>392</xdr:row>
      <xdr:rowOff>101425</xdr:rowOff>
    </xdr:to>
    <xdr:pic>
      <xdr:nvPicPr>
        <xdr:cNvPr id="713" name="Picture 103109">
          <a:extLst>
            <a:ext uri="{FF2B5EF4-FFF2-40B4-BE49-F238E27FC236}">
              <a16:creationId xmlns:a16="http://schemas.microsoft.com/office/drawing/2014/main" id="{23F1C3F4-D991-4FD2-8A81-F8A0BA69B3DB}"/>
            </a:ext>
          </a:extLst>
        </xdr:cNvPr>
        <xdr:cNvPicPr preferRelativeResize="0">
          <a:picLocks noChangeArrowheads="1"/>
        </xdr:cNvPicPr>
      </xdr:nvPicPr>
      <xdr:blipFill>
        <a:blip xmlns:r="http://schemas.openxmlformats.org/officeDocument/2006/relationships" r:embed="rId363" cstate="email">
          <a:extLst>
            <a:ext uri="{28A0092B-C50C-407E-A947-70E740481C1C}">
              <a14:useLocalDpi xmlns:a14="http://schemas.microsoft.com/office/drawing/2010/main"/>
            </a:ext>
          </a:extLst>
        </a:blip>
        <a:stretch/>
      </xdr:blipFill>
      <xdr:spPr bwMode="auto">
        <a:xfrm>
          <a:off x="355600" y="50365991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394</xdr:row>
      <xdr:rowOff>127000</xdr:rowOff>
    </xdr:from>
    <xdr:to>
      <xdr:col>2</xdr:col>
      <xdr:colOff>301150</xdr:colOff>
      <xdr:row>396</xdr:row>
      <xdr:rowOff>101425</xdr:rowOff>
    </xdr:to>
    <xdr:pic>
      <xdr:nvPicPr>
        <xdr:cNvPr id="714" name="Picture 103109">
          <a:extLst>
            <a:ext uri="{FF2B5EF4-FFF2-40B4-BE49-F238E27FC236}">
              <a16:creationId xmlns:a16="http://schemas.microsoft.com/office/drawing/2014/main" id="{8D487ED8-A02A-439B-B850-DADF603E1AA0}"/>
            </a:ext>
          </a:extLst>
        </xdr:cNvPr>
        <xdr:cNvPicPr preferRelativeResize="0">
          <a:picLocks noChangeArrowheads="1"/>
        </xdr:cNvPicPr>
      </xdr:nvPicPr>
      <xdr:blipFill>
        <a:blip xmlns:r="http://schemas.openxmlformats.org/officeDocument/2006/relationships" r:embed="rId364" cstate="email">
          <a:extLst>
            <a:ext uri="{28A0092B-C50C-407E-A947-70E740481C1C}">
              <a14:useLocalDpi xmlns:a14="http://schemas.microsoft.com/office/drawing/2010/main"/>
            </a:ext>
          </a:extLst>
        </a:blip>
        <a:stretch/>
      </xdr:blipFill>
      <xdr:spPr bwMode="auto">
        <a:xfrm>
          <a:off x="355600" y="506020457"/>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402</xdr:row>
      <xdr:rowOff>127000</xdr:rowOff>
    </xdr:from>
    <xdr:to>
      <xdr:col>2</xdr:col>
      <xdr:colOff>301150</xdr:colOff>
      <xdr:row>404</xdr:row>
      <xdr:rowOff>130000</xdr:rowOff>
    </xdr:to>
    <xdr:pic>
      <xdr:nvPicPr>
        <xdr:cNvPr id="716" name="Picture 103109">
          <a:extLst>
            <a:ext uri="{FF2B5EF4-FFF2-40B4-BE49-F238E27FC236}">
              <a16:creationId xmlns:a16="http://schemas.microsoft.com/office/drawing/2014/main" id="{4AAF82C3-E5F1-4F3E-8961-6BBBFF72EDD9}"/>
            </a:ext>
          </a:extLst>
        </xdr:cNvPr>
        <xdr:cNvPicPr preferRelativeResize="0">
          <a:picLocks noChangeArrowheads="1"/>
        </xdr:cNvPicPr>
      </xdr:nvPicPr>
      <xdr:blipFill>
        <a:blip xmlns:r="http://schemas.openxmlformats.org/officeDocument/2006/relationships" r:embed="rId365" cstate="email">
          <a:extLst>
            <a:ext uri="{28A0092B-C50C-407E-A947-70E740481C1C}">
              <a14:useLocalDpi xmlns:a14="http://schemas.microsoft.com/office/drawing/2010/main"/>
            </a:ext>
          </a:extLst>
        </a:blip>
        <a:stretch/>
      </xdr:blipFill>
      <xdr:spPr bwMode="auto">
        <a:xfrm>
          <a:off x="355600" y="513102087"/>
          <a:ext cx="1262485"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398</xdr:row>
      <xdr:rowOff>127000</xdr:rowOff>
    </xdr:from>
    <xdr:to>
      <xdr:col>2</xdr:col>
      <xdr:colOff>301150</xdr:colOff>
      <xdr:row>400</xdr:row>
      <xdr:rowOff>101425</xdr:rowOff>
    </xdr:to>
    <xdr:pic>
      <xdr:nvPicPr>
        <xdr:cNvPr id="717" name="Picture 103109">
          <a:extLst>
            <a:ext uri="{FF2B5EF4-FFF2-40B4-BE49-F238E27FC236}">
              <a16:creationId xmlns:a16="http://schemas.microsoft.com/office/drawing/2014/main" id="{E78E8065-CF39-45DB-985A-EB35DA43E9BC}"/>
            </a:ext>
          </a:extLst>
        </xdr:cNvPr>
        <xdr:cNvPicPr preferRelativeResize="0">
          <a:picLocks noChangeArrowheads="1"/>
        </xdr:cNvPicPr>
      </xdr:nvPicPr>
      <xdr:blipFill>
        <a:blip xmlns:r="http://schemas.openxmlformats.org/officeDocument/2006/relationships" r:embed="rId366" cstate="email">
          <a:extLst>
            <a:ext uri="{28A0092B-C50C-407E-A947-70E740481C1C}">
              <a14:useLocalDpi xmlns:a14="http://schemas.microsoft.com/office/drawing/2010/main"/>
            </a:ext>
          </a:extLst>
        </a:blip>
        <a:stretch/>
      </xdr:blipFill>
      <xdr:spPr bwMode="auto">
        <a:xfrm>
          <a:off x="355600" y="510741543"/>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406</xdr:row>
      <xdr:rowOff>127000</xdr:rowOff>
    </xdr:from>
    <xdr:to>
      <xdr:col>2</xdr:col>
      <xdr:colOff>301150</xdr:colOff>
      <xdr:row>408</xdr:row>
      <xdr:rowOff>101425</xdr:rowOff>
    </xdr:to>
    <xdr:pic>
      <xdr:nvPicPr>
        <xdr:cNvPr id="718" name="Picture 103109">
          <a:extLst>
            <a:ext uri="{FF2B5EF4-FFF2-40B4-BE49-F238E27FC236}">
              <a16:creationId xmlns:a16="http://schemas.microsoft.com/office/drawing/2014/main" id="{BD94FF56-0738-4DE3-92A8-6F5A171CDDC7}"/>
            </a:ext>
          </a:extLst>
        </xdr:cNvPr>
        <xdr:cNvPicPr preferRelativeResize="0">
          <a:picLocks noChangeArrowheads="1"/>
        </xdr:cNvPicPr>
      </xdr:nvPicPr>
      <xdr:blipFill>
        <a:blip xmlns:r="http://schemas.openxmlformats.org/officeDocument/2006/relationships" r:embed="rId367" cstate="email">
          <a:extLst>
            <a:ext uri="{28A0092B-C50C-407E-A947-70E740481C1C}">
              <a14:useLocalDpi xmlns:a14="http://schemas.microsoft.com/office/drawing/2010/main"/>
            </a:ext>
          </a:extLst>
        </a:blip>
        <a:stretch/>
      </xdr:blipFill>
      <xdr:spPr bwMode="auto">
        <a:xfrm>
          <a:off x="355600" y="515437783"/>
          <a:ext cx="1262485" cy="190427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482</xdr:row>
      <xdr:rowOff>127000</xdr:rowOff>
    </xdr:from>
    <xdr:to>
      <xdr:col>2</xdr:col>
      <xdr:colOff>301150</xdr:colOff>
      <xdr:row>485</xdr:row>
      <xdr:rowOff>110950</xdr:rowOff>
    </xdr:to>
    <xdr:pic>
      <xdr:nvPicPr>
        <xdr:cNvPr id="719" name="Picture 103119">
          <a:extLst>
            <a:ext uri="{FF2B5EF4-FFF2-40B4-BE49-F238E27FC236}">
              <a16:creationId xmlns:a16="http://schemas.microsoft.com/office/drawing/2014/main" id="{DE5EBCCF-7C63-4299-B8E8-F69E55895E5B}"/>
            </a:ext>
          </a:extLst>
        </xdr:cNvPr>
        <xdr:cNvPicPr preferRelativeResize="0">
          <a:picLocks noChangeArrowheads="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bwMode="auto">
        <a:xfrm>
          <a:off x="355600" y="572836261"/>
          <a:ext cx="1262485" cy="1897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482</xdr:row>
      <xdr:rowOff>127000</xdr:rowOff>
    </xdr:from>
    <xdr:to>
      <xdr:col>19</xdr:col>
      <xdr:colOff>301150</xdr:colOff>
      <xdr:row>485</xdr:row>
      <xdr:rowOff>110950</xdr:rowOff>
    </xdr:to>
    <xdr:pic>
      <xdr:nvPicPr>
        <xdr:cNvPr id="720" name="Picture 103119">
          <a:extLst>
            <a:ext uri="{FF2B5EF4-FFF2-40B4-BE49-F238E27FC236}">
              <a16:creationId xmlns:a16="http://schemas.microsoft.com/office/drawing/2014/main" id="{D1A57720-BF9E-4ED3-A40F-9E2283FC070C}"/>
            </a:ext>
          </a:extLst>
        </xdr:cNvPr>
        <xdr:cNvPicPr preferRelativeResize="0">
          <a:picLocks noChangeArrowheads="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bwMode="auto">
        <a:xfrm>
          <a:off x="7390848" y="572836261"/>
          <a:ext cx="1267454" cy="1897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525</xdr:row>
      <xdr:rowOff>127000</xdr:rowOff>
    </xdr:from>
    <xdr:to>
      <xdr:col>2</xdr:col>
      <xdr:colOff>301150</xdr:colOff>
      <xdr:row>527</xdr:row>
      <xdr:rowOff>101425</xdr:rowOff>
    </xdr:to>
    <xdr:pic>
      <xdr:nvPicPr>
        <xdr:cNvPr id="727" name="Picture 103119">
          <a:extLst>
            <a:ext uri="{FF2B5EF4-FFF2-40B4-BE49-F238E27FC236}">
              <a16:creationId xmlns:a16="http://schemas.microsoft.com/office/drawing/2014/main" id="{2ED6EFCA-D904-48C6-B554-D630F0DCCE06}"/>
            </a:ext>
          </a:extLst>
        </xdr:cNvPr>
        <xdr:cNvPicPr preferRelativeResize="0">
          <a:picLocks noChangeArrowheads="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bwMode="auto">
        <a:xfrm>
          <a:off x="355600" y="601949630"/>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550</xdr:row>
      <xdr:rowOff>127000</xdr:rowOff>
    </xdr:from>
    <xdr:to>
      <xdr:col>2</xdr:col>
      <xdr:colOff>301150</xdr:colOff>
      <xdr:row>552</xdr:row>
      <xdr:rowOff>110950</xdr:rowOff>
    </xdr:to>
    <xdr:pic>
      <xdr:nvPicPr>
        <xdr:cNvPr id="728" name="Picture 103119">
          <a:extLst>
            <a:ext uri="{FF2B5EF4-FFF2-40B4-BE49-F238E27FC236}">
              <a16:creationId xmlns:a16="http://schemas.microsoft.com/office/drawing/2014/main" id="{D7C56894-5364-453A-9BC7-00498290F2D6}"/>
            </a:ext>
          </a:extLst>
        </xdr:cNvPr>
        <xdr:cNvPicPr preferRelativeResize="0">
          <a:picLocks noChangeArrowheads="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bwMode="auto">
        <a:xfrm>
          <a:off x="355600" y="616444196"/>
          <a:ext cx="1262485" cy="1905515"/>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520</xdr:row>
      <xdr:rowOff>127180</xdr:rowOff>
    </xdr:from>
    <xdr:to>
      <xdr:col>2</xdr:col>
      <xdr:colOff>304512</xdr:colOff>
      <xdr:row>522</xdr:row>
      <xdr:rowOff>96563</xdr:rowOff>
    </xdr:to>
    <xdr:pic>
      <xdr:nvPicPr>
        <xdr:cNvPr id="729" name="Picture 103198">
          <a:extLst>
            <a:ext uri="{FF2B5EF4-FFF2-40B4-BE49-F238E27FC236}">
              <a16:creationId xmlns:a16="http://schemas.microsoft.com/office/drawing/2014/main" id="{47697A30-36DE-4158-AA40-412BCD101642}"/>
            </a:ext>
          </a:extLst>
        </xdr:cNvPr>
        <xdr:cNvPicPr preferRelativeResize="0">
          <a:picLocks noChangeArrowheads="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bwMode="auto">
        <a:xfrm>
          <a:off x="355600" y="596938832"/>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529</xdr:row>
      <xdr:rowOff>127000</xdr:rowOff>
    </xdr:from>
    <xdr:to>
      <xdr:col>2</xdr:col>
      <xdr:colOff>304511</xdr:colOff>
      <xdr:row>531</xdr:row>
      <xdr:rowOff>85178</xdr:rowOff>
    </xdr:to>
    <xdr:pic>
      <xdr:nvPicPr>
        <xdr:cNvPr id="730" name="Рисунок 3">
          <a:extLst>
            <a:ext uri="{FF2B5EF4-FFF2-40B4-BE49-F238E27FC236}">
              <a16:creationId xmlns:a16="http://schemas.microsoft.com/office/drawing/2014/main" id="{58C807C7-A9FA-44B0-A2EA-3BDC979C81AA}"/>
            </a:ext>
          </a:extLst>
        </xdr:cNvPr>
        <xdr:cNvPicPr preferRelativeResize="0">
          <a:picLocks/>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bwMode="auto">
        <a:xfrm>
          <a:off x="355599" y="604310174"/>
          <a:ext cx="1265847" cy="189630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355599</xdr:colOff>
      <xdr:row>554</xdr:row>
      <xdr:rowOff>127000</xdr:rowOff>
    </xdr:from>
    <xdr:to>
      <xdr:col>2</xdr:col>
      <xdr:colOff>304511</xdr:colOff>
      <xdr:row>556</xdr:row>
      <xdr:rowOff>85177</xdr:rowOff>
    </xdr:to>
    <xdr:pic>
      <xdr:nvPicPr>
        <xdr:cNvPr id="731" name="Рисунок 3">
          <a:extLst>
            <a:ext uri="{FF2B5EF4-FFF2-40B4-BE49-F238E27FC236}">
              <a16:creationId xmlns:a16="http://schemas.microsoft.com/office/drawing/2014/main" id="{D168C94A-9CD1-4A1B-B7B5-8B910CDDFC79}"/>
            </a:ext>
          </a:extLst>
        </xdr:cNvPr>
        <xdr:cNvPicPr preferRelativeResize="0">
          <a:picLocks/>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bwMode="auto">
        <a:xfrm>
          <a:off x="355599" y="618796457"/>
          <a:ext cx="1265847" cy="1896307"/>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1683</xdr:row>
      <xdr:rowOff>127181</xdr:rowOff>
    </xdr:from>
    <xdr:to>
      <xdr:col>2</xdr:col>
      <xdr:colOff>304512</xdr:colOff>
      <xdr:row>1686</xdr:row>
      <xdr:rowOff>96563</xdr:rowOff>
    </xdr:to>
    <xdr:pic>
      <xdr:nvPicPr>
        <xdr:cNvPr id="732" name="Picture 103198">
          <a:extLst>
            <a:ext uri="{FF2B5EF4-FFF2-40B4-BE49-F238E27FC236}">
              <a16:creationId xmlns:a16="http://schemas.microsoft.com/office/drawing/2014/main" id="{C684CD06-2414-45A0-91E8-FA524D2911A6}"/>
            </a:ext>
          </a:extLst>
        </xdr:cNvPr>
        <xdr:cNvPicPr preferRelativeResize="0">
          <a:picLocks noChangeArrowheads="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bwMode="auto">
        <a:xfrm>
          <a:off x="355600" y="1493580920"/>
          <a:ext cx="1265847"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1650</xdr:row>
      <xdr:rowOff>127181</xdr:rowOff>
    </xdr:from>
    <xdr:to>
      <xdr:col>2</xdr:col>
      <xdr:colOff>304512</xdr:colOff>
      <xdr:row>1653</xdr:row>
      <xdr:rowOff>96564</xdr:rowOff>
    </xdr:to>
    <xdr:pic>
      <xdr:nvPicPr>
        <xdr:cNvPr id="734" name="Picture 103198">
          <a:extLst>
            <a:ext uri="{FF2B5EF4-FFF2-40B4-BE49-F238E27FC236}">
              <a16:creationId xmlns:a16="http://schemas.microsoft.com/office/drawing/2014/main" id="{C4FBD8CB-BF47-4EA8-B136-B29A4942C475}"/>
            </a:ext>
          </a:extLst>
        </xdr:cNvPr>
        <xdr:cNvPicPr preferRelativeResize="0">
          <a:picLocks noChangeArrowheads="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bwMode="auto">
        <a:xfrm>
          <a:off x="355600" y="1479467355"/>
          <a:ext cx="1265847"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1632</xdr:row>
      <xdr:rowOff>127178</xdr:rowOff>
    </xdr:from>
    <xdr:to>
      <xdr:col>2</xdr:col>
      <xdr:colOff>304512</xdr:colOff>
      <xdr:row>1636</xdr:row>
      <xdr:rowOff>96561</xdr:rowOff>
    </xdr:to>
    <xdr:pic>
      <xdr:nvPicPr>
        <xdr:cNvPr id="735" name="Picture 103198">
          <a:extLst>
            <a:ext uri="{FF2B5EF4-FFF2-40B4-BE49-F238E27FC236}">
              <a16:creationId xmlns:a16="http://schemas.microsoft.com/office/drawing/2014/main" id="{22799DE6-90A8-4FD9-8DB4-BA20E3EA11D1}"/>
            </a:ext>
          </a:extLst>
        </xdr:cNvPr>
        <xdr:cNvPicPr preferRelativeResize="0">
          <a:picLocks noChangeArrowheads="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bwMode="auto">
        <a:xfrm>
          <a:off x="355600" y="1470041743"/>
          <a:ext cx="1265847" cy="1882666"/>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1655</xdr:row>
      <xdr:rowOff>127180</xdr:rowOff>
    </xdr:from>
    <xdr:to>
      <xdr:col>2</xdr:col>
      <xdr:colOff>304512</xdr:colOff>
      <xdr:row>1660</xdr:row>
      <xdr:rowOff>85357</xdr:rowOff>
    </xdr:to>
    <xdr:pic>
      <xdr:nvPicPr>
        <xdr:cNvPr id="736" name="Picture 103198">
          <a:extLst>
            <a:ext uri="{FF2B5EF4-FFF2-40B4-BE49-F238E27FC236}">
              <a16:creationId xmlns:a16="http://schemas.microsoft.com/office/drawing/2014/main" id="{BA5C6FE6-A9FF-4AB0-B7A0-7FDE6EAD3CCD}"/>
            </a:ext>
          </a:extLst>
        </xdr:cNvPr>
        <xdr:cNvPicPr preferRelativeResize="0">
          <a:picLocks noChangeArrowheads="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bwMode="auto">
        <a:xfrm>
          <a:off x="355600" y="1481827897"/>
          <a:ext cx="1265847" cy="187146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1644</xdr:row>
      <xdr:rowOff>127178</xdr:rowOff>
    </xdr:from>
    <xdr:to>
      <xdr:col>2</xdr:col>
      <xdr:colOff>304512</xdr:colOff>
      <xdr:row>1648</xdr:row>
      <xdr:rowOff>85355</xdr:rowOff>
    </xdr:to>
    <xdr:pic>
      <xdr:nvPicPr>
        <xdr:cNvPr id="737" name="Picture 103198">
          <a:extLst>
            <a:ext uri="{FF2B5EF4-FFF2-40B4-BE49-F238E27FC236}">
              <a16:creationId xmlns:a16="http://schemas.microsoft.com/office/drawing/2014/main" id="{AFE8C95B-8C10-449A-AC7C-E290B5310D09}"/>
            </a:ext>
          </a:extLst>
        </xdr:cNvPr>
        <xdr:cNvPicPr preferRelativeResize="0">
          <a:picLocks noChangeArrowheads="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bwMode="auto">
        <a:xfrm>
          <a:off x="355600" y="1474754548"/>
          <a:ext cx="1265847" cy="187974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1662</xdr:row>
      <xdr:rowOff>127000</xdr:rowOff>
    </xdr:from>
    <xdr:to>
      <xdr:col>2</xdr:col>
      <xdr:colOff>304512</xdr:colOff>
      <xdr:row>1667</xdr:row>
      <xdr:rowOff>96382</xdr:rowOff>
    </xdr:to>
    <xdr:pic>
      <xdr:nvPicPr>
        <xdr:cNvPr id="738" name="Picture 103198">
          <a:extLst>
            <a:ext uri="{FF2B5EF4-FFF2-40B4-BE49-F238E27FC236}">
              <a16:creationId xmlns:a16="http://schemas.microsoft.com/office/drawing/2014/main" id="{7349B5AC-D2F9-4F5F-BC75-FC18441E96DB}"/>
            </a:ext>
          </a:extLst>
        </xdr:cNvPr>
        <xdr:cNvPicPr preferRelativeResize="0">
          <a:picLocks noChangeArrowheads="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bwMode="auto">
        <a:xfrm>
          <a:off x="355600" y="1484171696"/>
          <a:ext cx="1265847" cy="186609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1678</xdr:row>
      <xdr:rowOff>127179</xdr:rowOff>
    </xdr:from>
    <xdr:to>
      <xdr:col>2</xdr:col>
      <xdr:colOff>304512</xdr:colOff>
      <xdr:row>1681</xdr:row>
      <xdr:rowOff>96560</xdr:rowOff>
    </xdr:to>
    <xdr:pic>
      <xdr:nvPicPr>
        <xdr:cNvPr id="739" name="Picture 103198">
          <a:extLst>
            <a:ext uri="{FF2B5EF4-FFF2-40B4-BE49-F238E27FC236}">
              <a16:creationId xmlns:a16="http://schemas.microsoft.com/office/drawing/2014/main" id="{94FC6E7C-1547-4943-8A54-5F66AABDCA55}"/>
            </a:ext>
          </a:extLst>
        </xdr:cNvPr>
        <xdr:cNvPicPr preferRelativeResize="0">
          <a:picLocks noChangeArrowheads="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bwMode="auto">
        <a:xfrm>
          <a:off x="355600" y="1491220375"/>
          <a:ext cx="1265847" cy="1899228"/>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1638</xdr:row>
      <xdr:rowOff>127179</xdr:rowOff>
    </xdr:from>
    <xdr:to>
      <xdr:col>2</xdr:col>
      <xdr:colOff>304512</xdr:colOff>
      <xdr:row>1642</xdr:row>
      <xdr:rowOff>62944</xdr:rowOff>
    </xdr:to>
    <xdr:pic>
      <xdr:nvPicPr>
        <xdr:cNvPr id="740" name="Picture 103198">
          <a:extLst>
            <a:ext uri="{FF2B5EF4-FFF2-40B4-BE49-F238E27FC236}">
              <a16:creationId xmlns:a16="http://schemas.microsoft.com/office/drawing/2014/main" id="{DEC536C6-E533-4A8F-9089-22F6D08DC1DB}"/>
            </a:ext>
          </a:extLst>
        </xdr:cNvPr>
        <xdr:cNvPicPr preferRelativeResize="0">
          <a:picLocks noChangeArrowheads="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bwMode="auto">
        <a:xfrm>
          <a:off x="355600" y="1472385722"/>
          <a:ext cx="1265847" cy="1873896"/>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1632</xdr:row>
      <xdr:rowOff>127000</xdr:rowOff>
    </xdr:from>
    <xdr:to>
      <xdr:col>19</xdr:col>
      <xdr:colOff>300030</xdr:colOff>
      <xdr:row>1636</xdr:row>
      <xdr:rowOff>96383</xdr:rowOff>
    </xdr:to>
    <xdr:pic>
      <xdr:nvPicPr>
        <xdr:cNvPr id="741" name="Picture 103198">
          <a:extLst>
            <a:ext uri="{FF2B5EF4-FFF2-40B4-BE49-F238E27FC236}">
              <a16:creationId xmlns:a16="http://schemas.microsoft.com/office/drawing/2014/main" id="{BBDA1F2E-EC56-4F03-9308-A97D4AE0FA30}"/>
            </a:ext>
          </a:extLst>
        </xdr:cNvPr>
        <xdr:cNvPicPr preferRelativeResize="0">
          <a:picLocks noChangeArrowheads="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bwMode="auto">
        <a:xfrm>
          <a:off x="7390848" y="1470041565"/>
          <a:ext cx="1266334" cy="1882666"/>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129446</xdr:colOff>
      <xdr:row>1638</xdr:row>
      <xdr:rowOff>127000</xdr:rowOff>
    </xdr:from>
    <xdr:to>
      <xdr:col>19</xdr:col>
      <xdr:colOff>302476</xdr:colOff>
      <xdr:row>1642</xdr:row>
      <xdr:rowOff>62765</xdr:rowOff>
    </xdr:to>
    <xdr:pic>
      <xdr:nvPicPr>
        <xdr:cNvPr id="742" name="Picture 103198">
          <a:extLst>
            <a:ext uri="{FF2B5EF4-FFF2-40B4-BE49-F238E27FC236}">
              <a16:creationId xmlns:a16="http://schemas.microsoft.com/office/drawing/2014/main" id="{F8516CA6-1566-4437-A635-F3AF7200F997}"/>
            </a:ext>
          </a:extLst>
        </xdr:cNvPr>
        <xdr:cNvPicPr preferRelativeResize="0">
          <a:picLocks noChangeArrowheads="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bwMode="auto">
        <a:xfrm>
          <a:off x="7393294" y="1472385543"/>
          <a:ext cx="1266334" cy="1873896"/>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484180</xdr:colOff>
      <xdr:row>1638</xdr:row>
      <xdr:rowOff>127000</xdr:rowOff>
    </xdr:from>
    <xdr:to>
      <xdr:col>21</xdr:col>
      <xdr:colOff>497271</xdr:colOff>
      <xdr:row>1642</xdr:row>
      <xdr:rowOff>60728</xdr:rowOff>
    </xdr:to>
    <xdr:pic>
      <xdr:nvPicPr>
        <xdr:cNvPr id="743" name="Picture 103198">
          <a:extLst>
            <a:ext uri="{FF2B5EF4-FFF2-40B4-BE49-F238E27FC236}">
              <a16:creationId xmlns:a16="http://schemas.microsoft.com/office/drawing/2014/main" id="{CBF478EC-1921-463B-B016-ADF213F3E3C2}"/>
            </a:ext>
          </a:extLst>
        </xdr:cNvPr>
        <xdr:cNvPicPr preferRelativeResize="0">
          <a:picLocks noChangeArrowheads="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bwMode="auto">
        <a:xfrm>
          <a:off x="8831544" y="1491222455"/>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128971</xdr:colOff>
      <xdr:row>1644</xdr:row>
      <xdr:rowOff>127000</xdr:rowOff>
    </xdr:from>
    <xdr:to>
      <xdr:col>19</xdr:col>
      <xdr:colOff>302001</xdr:colOff>
      <xdr:row>1648</xdr:row>
      <xdr:rowOff>85177</xdr:rowOff>
    </xdr:to>
    <xdr:pic>
      <xdr:nvPicPr>
        <xdr:cNvPr id="744" name="Picture 103198">
          <a:extLst>
            <a:ext uri="{FF2B5EF4-FFF2-40B4-BE49-F238E27FC236}">
              <a16:creationId xmlns:a16="http://schemas.microsoft.com/office/drawing/2014/main" id="{CBEE595E-6635-413C-A528-BD5701DAB969}"/>
            </a:ext>
          </a:extLst>
        </xdr:cNvPr>
        <xdr:cNvPicPr preferRelativeResize="0">
          <a:picLocks noChangeArrowheads="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bwMode="auto">
        <a:xfrm>
          <a:off x="7392819" y="1474754370"/>
          <a:ext cx="1266334" cy="187974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484180</xdr:colOff>
      <xdr:row>1644</xdr:row>
      <xdr:rowOff>127180</xdr:rowOff>
    </xdr:from>
    <xdr:to>
      <xdr:col>21</xdr:col>
      <xdr:colOff>497271</xdr:colOff>
      <xdr:row>1648</xdr:row>
      <xdr:rowOff>78225</xdr:rowOff>
    </xdr:to>
    <xdr:pic>
      <xdr:nvPicPr>
        <xdr:cNvPr id="745" name="Picture 103198">
          <a:extLst>
            <a:ext uri="{FF2B5EF4-FFF2-40B4-BE49-F238E27FC236}">
              <a16:creationId xmlns:a16="http://schemas.microsoft.com/office/drawing/2014/main" id="{D3C7467F-B09A-41CD-A271-EDDBEE87CB2B}"/>
            </a:ext>
          </a:extLst>
        </xdr:cNvPr>
        <xdr:cNvPicPr preferRelativeResize="0">
          <a:picLocks noChangeArrowheads="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bwMode="auto">
        <a:xfrm>
          <a:off x="8831544" y="1493647180"/>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129445</xdr:colOff>
      <xdr:row>1650</xdr:row>
      <xdr:rowOff>127000</xdr:rowOff>
    </xdr:from>
    <xdr:to>
      <xdr:col>19</xdr:col>
      <xdr:colOff>302475</xdr:colOff>
      <xdr:row>1653</xdr:row>
      <xdr:rowOff>96383</xdr:rowOff>
    </xdr:to>
    <xdr:pic>
      <xdr:nvPicPr>
        <xdr:cNvPr id="748" name="Picture 103198">
          <a:extLst>
            <a:ext uri="{FF2B5EF4-FFF2-40B4-BE49-F238E27FC236}">
              <a16:creationId xmlns:a16="http://schemas.microsoft.com/office/drawing/2014/main" id="{91547267-8487-44EA-8D4A-C12AD40FF82D}"/>
            </a:ext>
          </a:extLst>
        </xdr:cNvPr>
        <xdr:cNvPicPr preferRelativeResize="0">
          <a:picLocks noChangeArrowheads="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bwMode="auto">
        <a:xfrm>
          <a:off x="7393293" y="1479467174"/>
          <a:ext cx="1266334" cy="189923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484180</xdr:colOff>
      <xdr:row>1650</xdr:row>
      <xdr:rowOff>127000</xdr:rowOff>
    </xdr:from>
    <xdr:to>
      <xdr:col>21</xdr:col>
      <xdr:colOff>497271</xdr:colOff>
      <xdr:row>1653</xdr:row>
      <xdr:rowOff>95364</xdr:rowOff>
    </xdr:to>
    <xdr:pic>
      <xdr:nvPicPr>
        <xdr:cNvPr id="749" name="Picture 103198">
          <a:extLst>
            <a:ext uri="{FF2B5EF4-FFF2-40B4-BE49-F238E27FC236}">
              <a16:creationId xmlns:a16="http://schemas.microsoft.com/office/drawing/2014/main" id="{5077CC99-48A1-4EFF-B9A9-1F33B7C263CE}"/>
            </a:ext>
          </a:extLst>
        </xdr:cNvPr>
        <xdr:cNvPicPr preferRelativeResize="0">
          <a:picLocks noChangeArrowheads="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bwMode="auto">
        <a:xfrm>
          <a:off x="8831544" y="1498461455"/>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129445</xdr:colOff>
      <xdr:row>1655</xdr:row>
      <xdr:rowOff>127000</xdr:rowOff>
    </xdr:from>
    <xdr:to>
      <xdr:col>19</xdr:col>
      <xdr:colOff>302475</xdr:colOff>
      <xdr:row>1660</xdr:row>
      <xdr:rowOff>85177</xdr:rowOff>
    </xdr:to>
    <xdr:pic>
      <xdr:nvPicPr>
        <xdr:cNvPr id="750" name="Picture 103198">
          <a:extLst>
            <a:ext uri="{FF2B5EF4-FFF2-40B4-BE49-F238E27FC236}">
              <a16:creationId xmlns:a16="http://schemas.microsoft.com/office/drawing/2014/main" id="{645BA0E9-605E-4D37-812E-73D211BF0A1D}"/>
            </a:ext>
          </a:extLst>
        </xdr:cNvPr>
        <xdr:cNvPicPr preferRelativeResize="0">
          <a:picLocks noChangeArrowheads="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bwMode="auto">
        <a:xfrm>
          <a:off x="7393293" y="1481827717"/>
          <a:ext cx="1266334" cy="187146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484180</xdr:colOff>
      <xdr:row>1655</xdr:row>
      <xdr:rowOff>127000</xdr:rowOff>
    </xdr:from>
    <xdr:to>
      <xdr:col>21</xdr:col>
      <xdr:colOff>497271</xdr:colOff>
      <xdr:row>1660</xdr:row>
      <xdr:rowOff>78046</xdr:rowOff>
    </xdr:to>
    <xdr:pic>
      <xdr:nvPicPr>
        <xdr:cNvPr id="751" name="Picture 103198">
          <a:extLst>
            <a:ext uri="{FF2B5EF4-FFF2-40B4-BE49-F238E27FC236}">
              <a16:creationId xmlns:a16="http://schemas.microsoft.com/office/drawing/2014/main" id="{19235190-AB24-4E70-9E4F-E6884E5B8A12}"/>
            </a:ext>
          </a:extLst>
        </xdr:cNvPr>
        <xdr:cNvPicPr preferRelativeResize="0">
          <a:picLocks noChangeArrowheads="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bwMode="auto">
        <a:xfrm>
          <a:off x="8831544" y="1500851364"/>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129446</xdr:colOff>
      <xdr:row>1662</xdr:row>
      <xdr:rowOff>127000</xdr:rowOff>
    </xdr:from>
    <xdr:to>
      <xdr:col>19</xdr:col>
      <xdr:colOff>302476</xdr:colOff>
      <xdr:row>1667</xdr:row>
      <xdr:rowOff>96382</xdr:rowOff>
    </xdr:to>
    <xdr:pic>
      <xdr:nvPicPr>
        <xdr:cNvPr id="752" name="Picture 103198">
          <a:extLst>
            <a:ext uri="{FF2B5EF4-FFF2-40B4-BE49-F238E27FC236}">
              <a16:creationId xmlns:a16="http://schemas.microsoft.com/office/drawing/2014/main" id="{18EE0015-5FDE-451E-8AC7-3CCDAB7BFE6C}"/>
            </a:ext>
          </a:extLst>
        </xdr:cNvPr>
        <xdr:cNvPicPr preferRelativeResize="0">
          <a:picLocks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bwMode="auto">
        <a:xfrm>
          <a:off x="7393294" y="1484171696"/>
          <a:ext cx="1266334" cy="186609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484180</xdr:colOff>
      <xdr:row>1662</xdr:row>
      <xdr:rowOff>127000</xdr:rowOff>
    </xdr:from>
    <xdr:to>
      <xdr:col>21</xdr:col>
      <xdr:colOff>497271</xdr:colOff>
      <xdr:row>1667</xdr:row>
      <xdr:rowOff>95364</xdr:rowOff>
    </xdr:to>
    <xdr:pic>
      <xdr:nvPicPr>
        <xdr:cNvPr id="753" name="Picture 103198">
          <a:extLst>
            <a:ext uri="{FF2B5EF4-FFF2-40B4-BE49-F238E27FC236}">
              <a16:creationId xmlns:a16="http://schemas.microsoft.com/office/drawing/2014/main" id="{90B3A390-6DF5-4D62-828A-460FA2E7B6CA}"/>
            </a:ext>
          </a:extLst>
        </xdr:cNvPr>
        <xdr:cNvPicPr preferRelativeResize="0">
          <a:picLocks noChangeArrowheads="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bwMode="auto">
        <a:xfrm>
          <a:off x="8831544" y="1503258591"/>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129446</xdr:colOff>
      <xdr:row>1678</xdr:row>
      <xdr:rowOff>127000</xdr:rowOff>
    </xdr:from>
    <xdr:to>
      <xdr:col>19</xdr:col>
      <xdr:colOff>302476</xdr:colOff>
      <xdr:row>1681</xdr:row>
      <xdr:rowOff>96381</xdr:rowOff>
    </xdr:to>
    <xdr:pic>
      <xdr:nvPicPr>
        <xdr:cNvPr id="754" name="Picture 103198">
          <a:extLst>
            <a:ext uri="{FF2B5EF4-FFF2-40B4-BE49-F238E27FC236}">
              <a16:creationId xmlns:a16="http://schemas.microsoft.com/office/drawing/2014/main" id="{936ABE45-7146-4BC5-9119-29AD9637D83C}"/>
            </a:ext>
          </a:extLst>
        </xdr:cNvPr>
        <xdr:cNvPicPr preferRelativeResize="0">
          <a:picLocks noChangeArrowheads="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bwMode="auto">
        <a:xfrm>
          <a:off x="7393294" y="1491220196"/>
          <a:ext cx="1266334" cy="1899228"/>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484180</xdr:colOff>
      <xdr:row>1678</xdr:row>
      <xdr:rowOff>127000</xdr:rowOff>
    </xdr:from>
    <xdr:to>
      <xdr:col>21</xdr:col>
      <xdr:colOff>497271</xdr:colOff>
      <xdr:row>1681</xdr:row>
      <xdr:rowOff>95363</xdr:rowOff>
    </xdr:to>
    <xdr:pic>
      <xdr:nvPicPr>
        <xdr:cNvPr id="755" name="Picture 103198">
          <a:extLst>
            <a:ext uri="{FF2B5EF4-FFF2-40B4-BE49-F238E27FC236}">
              <a16:creationId xmlns:a16="http://schemas.microsoft.com/office/drawing/2014/main" id="{433B9633-6502-417B-BC48-C1B0D427D19C}"/>
            </a:ext>
          </a:extLst>
        </xdr:cNvPr>
        <xdr:cNvPicPr preferRelativeResize="0">
          <a:picLocks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bwMode="auto">
        <a:xfrm>
          <a:off x="8831544" y="1510428318"/>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129445</xdr:colOff>
      <xdr:row>1683</xdr:row>
      <xdr:rowOff>127000</xdr:rowOff>
    </xdr:from>
    <xdr:to>
      <xdr:col>19</xdr:col>
      <xdr:colOff>302475</xdr:colOff>
      <xdr:row>1686</xdr:row>
      <xdr:rowOff>96382</xdr:rowOff>
    </xdr:to>
    <xdr:pic>
      <xdr:nvPicPr>
        <xdr:cNvPr id="756" name="Picture 103198">
          <a:extLst>
            <a:ext uri="{FF2B5EF4-FFF2-40B4-BE49-F238E27FC236}">
              <a16:creationId xmlns:a16="http://schemas.microsoft.com/office/drawing/2014/main" id="{D9914E53-3011-49FB-9027-61DF3C1DCCD9}"/>
            </a:ext>
          </a:extLst>
        </xdr:cNvPr>
        <xdr:cNvPicPr preferRelativeResize="0">
          <a:picLocks noChangeArrowheads="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bwMode="auto">
        <a:xfrm>
          <a:off x="7393293" y="1493580739"/>
          <a:ext cx="1266334"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431837</xdr:colOff>
      <xdr:row>1683</xdr:row>
      <xdr:rowOff>127000</xdr:rowOff>
    </xdr:from>
    <xdr:to>
      <xdr:col>21</xdr:col>
      <xdr:colOff>444928</xdr:colOff>
      <xdr:row>1686</xdr:row>
      <xdr:rowOff>95363</xdr:rowOff>
    </xdr:to>
    <xdr:pic>
      <xdr:nvPicPr>
        <xdr:cNvPr id="757" name="Picture 103198">
          <a:extLst>
            <a:ext uri="{FF2B5EF4-FFF2-40B4-BE49-F238E27FC236}">
              <a16:creationId xmlns:a16="http://schemas.microsoft.com/office/drawing/2014/main" id="{69CD259A-18C0-4FAC-854D-84B8879BAC16}"/>
            </a:ext>
          </a:extLst>
        </xdr:cNvPr>
        <xdr:cNvPicPr preferRelativeResize="0">
          <a:picLocks noChangeArrowheads="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bwMode="auto">
        <a:xfrm>
          <a:off x="8779201" y="1512818227"/>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1673</xdr:row>
      <xdr:rowOff>127179</xdr:rowOff>
    </xdr:from>
    <xdr:to>
      <xdr:col>2</xdr:col>
      <xdr:colOff>304512</xdr:colOff>
      <xdr:row>1676</xdr:row>
      <xdr:rowOff>96561</xdr:rowOff>
    </xdr:to>
    <xdr:pic>
      <xdr:nvPicPr>
        <xdr:cNvPr id="758" name="Picture 103198">
          <a:extLst>
            <a:ext uri="{FF2B5EF4-FFF2-40B4-BE49-F238E27FC236}">
              <a16:creationId xmlns:a16="http://schemas.microsoft.com/office/drawing/2014/main" id="{5533B416-5543-48F3-AF28-3F74719BAFF5}"/>
            </a:ext>
          </a:extLst>
        </xdr:cNvPr>
        <xdr:cNvPicPr preferRelativeResize="0">
          <a:picLocks noChangeArrowheads="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bwMode="auto">
        <a:xfrm>
          <a:off x="355600" y="1488859831"/>
          <a:ext cx="1265847"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484180</xdr:colOff>
      <xdr:row>1632</xdr:row>
      <xdr:rowOff>127180</xdr:rowOff>
    </xdr:from>
    <xdr:to>
      <xdr:col>21</xdr:col>
      <xdr:colOff>497271</xdr:colOff>
      <xdr:row>1636</xdr:row>
      <xdr:rowOff>95543</xdr:rowOff>
    </xdr:to>
    <xdr:pic>
      <xdr:nvPicPr>
        <xdr:cNvPr id="759" name="Picture 103198">
          <a:extLst>
            <a:ext uri="{FF2B5EF4-FFF2-40B4-BE49-F238E27FC236}">
              <a16:creationId xmlns:a16="http://schemas.microsoft.com/office/drawing/2014/main" id="{6CB74442-5CB4-475A-BDB1-96F7ED045512}"/>
            </a:ext>
          </a:extLst>
        </xdr:cNvPr>
        <xdr:cNvPicPr preferRelativeResize="0">
          <a:picLocks noChangeArrowheads="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bwMode="auto">
        <a:xfrm>
          <a:off x="8831544" y="1488832725"/>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1673</xdr:row>
      <xdr:rowOff>127180</xdr:rowOff>
    </xdr:from>
    <xdr:to>
      <xdr:col>19</xdr:col>
      <xdr:colOff>300030</xdr:colOff>
      <xdr:row>1676</xdr:row>
      <xdr:rowOff>96562</xdr:rowOff>
    </xdr:to>
    <xdr:pic>
      <xdr:nvPicPr>
        <xdr:cNvPr id="760" name="Picture 103198">
          <a:extLst>
            <a:ext uri="{FF2B5EF4-FFF2-40B4-BE49-F238E27FC236}">
              <a16:creationId xmlns:a16="http://schemas.microsoft.com/office/drawing/2014/main" id="{40418ACE-75DA-4C6B-9DBC-0F7999654F6B}"/>
            </a:ext>
          </a:extLst>
        </xdr:cNvPr>
        <xdr:cNvPicPr preferRelativeResize="0">
          <a:picLocks noChangeArrowheads="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bwMode="auto">
        <a:xfrm>
          <a:off x="7390848" y="1488859832"/>
          <a:ext cx="1266334" cy="189923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484180</xdr:colOff>
      <xdr:row>1673</xdr:row>
      <xdr:rowOff>127180</xdr:rowOff>
    </xdr:from>
    <xdr:to>
      <xdr:col>21</xdr:col>
      <xdr:colOff>497271</xdr:colOff>
      <xdr:row>1676</xdr:row>
      <xdr:rowOff>95544</xdr:rowOff>
    </xdr:to>
    <xdr:pic>
      <xdr:nvPicPr>
        <xdr:cNvPr id="761" name="Picture 103198">
          <a:extLst>
            <a:ext uri="{FF2B5EF4-FFF2-40B4-BE49-F238E27FC236}">
              <a16:creationId xmlns:a16="http://schemas.microsoft.com/office/drawing/2014/main" id="{CA384647-D936-46C5-A3A9-9EDF1DB4C251}"/>
            </a:ext>
          </a:extLst>
        </xdr:cNvPr>
        <xdr:cNvPicPr preferRelativeResize="0">
          <a:picLocks noChangeArrowheads="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bwMode="auto">
        <a:xfrm>
          <a:off x="8831544" y="1508038589"/>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1614</xdr:row>
      <xdr:rowOff>127000</xdr:rowOff>
    </xdr:from>
    <xdr:to>
      <xdr:col>2</xdr:col>
      <xdr:colOff>304512</xdr:colOff>
      <xdr:row>1616</xdr:row>
      <xdr:rowOff>118793</xdr:rowOff>
    </xdr:to>
    <xdr:pic>
      <xdr:nvPicPr>
        <xdr:cNvPr id="762" name="Рисунок 7">
          <a:extLst>
            <a:ext uri="{FF2B5EF4-FFF2-40B4-BE49-F238E27FC236}">
              <a16:creationId xmlns:a16="http://schemas.microsoft.com/office/drawing/2014/main" id="{27A3F6E7-7A54-4D52-BC56-C7D5FFD2B75B}"/>
            </a:ext>
          </a:extLst>
        </xdr:cNvPr>
        <xdr:cNvPicPr preferRelativeResize="0">
          <a:picLocks/>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bwMode="auto">
        <a:xfrm>
          <a:off x="355600" y="1461477348"/>
          <a:ext cx="1265847" cy="1905075"/>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1603</xdr:row>
      <xdr:rowOff>127180</xdr:rowOff>
    </xdr:from>
    <xdr:to>
      <xdr:col>2</xdr:col>
      <xdr:colOff>304512</xdr:colOff>
      <xdr:row>1606</xdr:row>
      <xdr:rowOff>1362828</xdr:rowOff>
    </xdr:to>
    <xdr:pic>
      <xdr:nvPicPr>
        <xdr:cNvPr id="763" name="Рисунок 7">
          <a:extLst>
            <a:ext uri="{FF2B5EF4-FFF2-40B4-BE49-F238E27FC236}">
              <a16:creationId xmlns:a16="http://schemas.microsoft.com/office/drawing/2014/main" id="{94A6190B-BDC1-413D-A377-9CB6C2B13D38}"/>
            </a:ext>
          </a:extLst>
        </xdr:cNvPr>
        <xdr:cNvPicPr preferRelativeResize="0">
          <a:picLocks/>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bwMode="auto">
        <a:xfrm>
          <a:off x="355600" y="1456375441"/>
          <a:ext cx="1265847" cy="188169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127000</xdr:colOff>
      <xdr:row>1603</xdr:row>
      <xdr:rowOff>127000</xdr:rowOff>
    </xdr:from>
    <xdr:to>
      <xdr:col>19</xdr:col>
      <xdr:colOff>300030</xdr:colOff>
      <xdr:row>1606</xdr:row>
      <xdr:rowOff>1362648</xdr:rowOff>
    </xdr:to>
    <xdr:pic>
      <xdr:nvPicPr>
        <xdr:cNvPr id="764" name="Рисунок 7">
          <a:extLst>
            <a:ext uri="{FF2B5EF4-FFF2-40B4-BE49-F238E27FC236}">
              <a16:creationId xmlns:a16="http://schemas.microsoft.com/office/drawing/2014/main" id="{6D8D175B-C776-43AD-98B8-EFDAA1FF6FBB}"/>
            </a:ext>
          </a:extLst>
        </xdr:cNvPr>
        <xdr:cNvPicPr preferRelativeResize="0">
          <a:picLocks/>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bwMode="auto">
        <a:xfrm>
          <a:off x="7390848" y="1456375261"/>
          <a:ext cx="1266334" cy="188169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1609</xdr:row>
      <xdr:rowOff>126999</xdr:rowOff>
    </xdr:from>
    <xdr:to>
      <xdr:col>2</xdr:col>
      <xdr:colOff>304512</xdr:colOff>
      <xdr:row>1612</xdr:row>
      <xdr:rowOff>85174</xdr:rowOff>
    </xdr:to>
    <xdr:pic>
      <xdr:nvPicPr>
        <xdr:cNvPr id="765" name="Рисунок 7">
          <a:extLst>
            <a:ext uri="{FF2B5EF4-FFF2-40B4-BE49-F238E27FC236}">
              <a16:creationId xmlns:a16="http://schemas.microsoft.com/office/drawing/2014/main" id="{19877E8A-2858-4205-95FD-9F4841E8141F}"/>
            </a:ext>
          </a:extLst>
        </xdr:cNvPr>
        <xdr:cNvPicPr preferRelativeResize="0">
          <a:picLocks/>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bwMode="auto">
        <a:xfrm>
          <a:off x="355600" y="1459108521"/>
          <a:ext cx="1265847" cy="1896305"/>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1625</xdr:row>
      <xdr:rowOff>198211</xdr:rowOff>
    </xdr:from>
    <xdr:to>
      <xdr:col>2</xdr:col>
      <xdr:colOff>304512</xdr:colOff>
      <xdr:row>1628</xdr:row>
      <xdr:rowOff>1433858</xdr:rowOff>
    </xdr:to>
    <xdr:pic>
      <xdr:nvPicPr>
        <xdr:cNvPr id="766" name="Рисунок 7">
          <a:extLst>
            <a:ext uri="{FF2B5EF4-FFF2-40B4-BE49-F238E27FC236}">
              <a16:creationId xmlns:a16="http://schemas.microsoft.com/office/drawing/2014/main" id="{627AF9F3-D519-40ED-8394-3358FEC4F985}"/>
            </a:ext>
          </a:extLst>
        </xdr:cNvPr>
        <xdr:cNvPicPr preferRelativeResize="0">
          <a:picLocks/>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bwMode="auto">
        <a:xfrm>
          <a:off x="355600" y="1466890841"/>
          <a:ext cx="1265847" cy="1881691"/>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1596</xdr:row>
      <xdr:rowOff>127000</xdr:rowOff>
    </xdr:from>
    <xdr:to>
      <xdr:col>2</xdr:col>
      <xdr:colOff>304512</xdr:colOff>
      <xdr:row>1600</xdr:row>
      <xdr:rowOff>1138529</xdr:rowOff>
    </xdr:to>
    <xdr:pic>
      <xdr:nvPicPr>
        <xdr:cNvPr id="767" name="Рисунок 7">
          <a:extLst>
            <a:ext uri="{FF2B5EF4-FFF2-40B4-BE49-F238E27FC236}">
              <a16:creationId xmlns:a16="http://schemas.microsoft.com/office/drawing/2014/main" id="{6D322DF7-2F2E-4FB3-B9ED-A6E2866CB7D6}"/>
            </a:ext>
          </a:extLst>
        </xdr:cNvPr>
        <xdr:cNvPicPr preferRelativeResize="0">
          <a:picLocks/>
        </xdr:cNvPicPr>
      </xdr:nvPicPr>
      <xdr:blipFill>
        <a:blip xmlns:r="http://schemas.openxmlformats.org/officeDocument/2006/relationships" r:embed="rId407" cstate="email">
          <a:extLst>
            <a:ext uri="{28A0092B-C50C-407E-A947-70E740481C1C}">
              <a14:useLocalDpi xmlns:a14="http://schemas.microsoft.com/office/drawing/2010/main"/>
            </a:ext>
          </a:extLst>
        </a:blip>
        <a:stretch>
          <a:fillRect/>
        </a:stretch>
      </xdr:blipFill>
      <xdr:spPr bwMode="auto">
        <a:xfrm>
          <a:off x="355600" y="1453418370"/>
          <a:ext cx="1265847" cy="187292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126999</xdr:colOff>
      <xdr:row>1596</xdr:row>
      <xdr:rowOff>126999</xdr:rowOff>
    </xdr:from>
    <xdr:to>
      <xdr:col>19</xdr:col>
      <xdr:colOff>300029</xdr:colOff>
      <xdr:row>1600</xdr:row>
      <xdr:rowOff>1138528</xdr:rowOff>
    </xdr:to>
    <xdr:pic>
      <xdr:nvPicPr>
        <xdr:cNvPr id="768" name="Рисунок 7">
          <a:extLst>
            <a:ext uri="{FF2B5EF4-FFF2-40B4-BE49-F238E27FC236}">
              <a16:creationId xmlns:a16="http://schemas.microsoft.com/office/drawing/2014/main" id="{F706B014-40D6-481C-90F1-E53F1D5E676B}"/>
            </a:ext>
          </a:extLst>
        </xdr:cNvPr>
        <xdr:cNvPicPr preferRelativeResize="0">
          <a:picLocks/>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bwMode="auto">
        <a:xfrm>
          <a:off x="7390847" y="1453418369"/>
          <a:ext cx="1266334" cy="187292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426357</xdr:colOff>
      <xdr:row>1596</xdr:row>
      <xdr:rowOff>127000</xdr:rowOff>
    </xdr:from>
    <xdr:to>
      <xdr:col>21</xdr:col>
      <xdr:colOff>439448</xdr:colOff>
      <xdr:row>1600</xdr:row>
      <xdr:rowOff>1138529</xdr:rowOff>
    </xdr:to>
    <xdr:pic>
      <xdr:nvPicPr>
        <xdr:cNvPr id="769" name="Рисунок 7">
          <a:extLst>
            <a:ext uri="{FF2B5EF4-FFF2-40B4-BE49-F238E27FC236}">
              <a16:creationId xmlns:a16="http://schemas.microsoft.com/office/drawing/2014/main" id="{30AFA018-51B5-4647-9C8A-508667F7CE85}"/>
            </a:ext>
          </a:extLst>
        </xdr:cNvPr>
        <xdr:cNvPicPr preferRelativeResize="0">
          <a:picLocks/>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bwMode="auto">
        <a:xfrm>
          <a:off x="8773721" y="1471930000"/>
          <a:ext cx="1260000" cy="1912074"/>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1619</xdr:row>
      <xdr:rowOff>55946</xdr:rowOff>
    </xdr:from>
    <xdr:to>
      <xdr:col>2</xdr:col>
      <xdr:colOff>304512</xdr:colOff>
      <xdr:row>1622</xdr:row>
      <xdr:rowOff>1291592</xdr:rowOff>
    </xdr:to>
    <xdr:pic>
      <xdr:nvPicPr>
        <xdr:cNvPr id="770" name="Рисунок 7">
          <a:extLst>
            <a:ext uri="{FF2B5EF4-FFF2-40B4-BE49-F238E27FC236}">
              <a16:creationId xmlns:a16="http://schemas.microsoft.com/office/drawing/2014/main" id="{3FD40105-E668-49D7-90E8-8B7B655C9919}"/>
            </a:ext>
          </a:extLst>
        </xdr:cNvPr>
        <xdr:cNvPicPr preferRelativeResize="0">
          <a:picLocks/>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bwMode="auto">
        <a:xfrm>
          <a:off x="355600" y="1463965620"/>
          <a:ext cx="1265847" cy="188168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1591</xdr:row>
      <xdr:rowOff>127363</xdr:rowOff>
    </xdr:from>
    <xdr:to>
      <xdr:col>2</xdr:col>
      <xdr:colOff>304512</xdr:colOff>
      <xdr:row>1593</xdr:row>
      <xdr:rowOff>96744</xdr:rowOff>
    </xdr:to>
    <xdr:pic>
      <xdr:nvPicPr>
        <xdr:cNvPr id="771" name="Рисунок 6">
          <a:extLst>
            <a:ext uri="{FF2B5EF4-FFF2-40B4-BE49-F238E27FC236}">
              <a16:creationId xmlns:a16="http://schemas.microsoft.com/office/drawing/2014/main" id="{B6192392-D8F7-4651-9C98-5D2F5AA51DC5}"/>
            </a:ext>
          </a:extLst>
        </xdr:cNvPr>
        <xdr:cNvPicPr preferRelativeResize="0">
          <a:picLocks noChangeArrowheads="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bwMode="auto">
        <a:xfrm>
          <a:off x="355600" y="1450768298"/>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1559</xdr:row>
      <xdr:rowOff>127363</xdr:rowOff>
    </xdr:from>
    <xdr:to>
      <xdr:col>2</xdr:col>
      <xdr:colOff>304512</xdr:colOff>
      <xdr:row>1561</xdr:row>
      <xdr:rowOff>96745</xdr:rowOff>
    </xdr:to>
    <xdr:pic>
      <xdr:nvPicPr>
        <xdr:cNvPr id="772" name="Рисунок 6">
          <a:extLst>
            <a:ext uri="{FF2B5EF4-FFF2-40B4-BE49-F238E27FC236}">
              <a16:creationId xmlns:a16="http://schemas.microsoft.com/office/drawing/2014/main" id="{E73B0D55-45F8-4F2B-982B-B59447EFDB2F}"/>
            </a:ext>
          </a:extLst>
        </xdr:cNvPr>
        <xdr:cNvPicPr preferRelativeResize="0">
          <a:picLocks noChangeArrowheads="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bwMode="auto">
        <a:xfrm>
          <a:off x="355600" y="1431883950"/>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1575</xdr:row>
      <xdr:rowOff>127363</xdr:rowOff>
    </xdr:from>
    <xdr:to>
      <xdr:col>2</xdr:col>
      <xdr:colOff>304512</xdr:colOff>
      <xdr:row>1577</xdr:row>
      <xdr:rowOff>96746</xdr:rowOff>
    </xdr:to>
    <xdr:pic>
      <xdr:nvPicPr>
        <xdr:cNvPr id="773" name="Рисунок 6">
          <a:extLst>
            <a:ext uri="{FF2B5EF4-FFF2-40B4-BE49-F238E27FC236}">
              <a16:creationId xmlns:a16="http://schemas.microsoft.com/office/drawing/2014/main" id="{D3213469-F261-40B1-B62E-5A28E33B0E1C}"/>
            </a:ext>
          </a:extLst>
        </xdr:cNvPr>
        <xdr:cNvPicPr preferRelativeResize="0">
          <a:picLocks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bwMode="auto">
        <a:xfrm>
          <a:off x="355600" y="1441326124"/>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1567</xdr:row>
      <xdr:rowOff>127363</xdr:rowOff>
    </xdr:from>
    <xdr:to>
      <xdr:col>2</xdr:col>
      <xdr:colOff>304512</xdr:colOff>
      <xdr:row>1569</xdr:row>
      <xdr:rowOff>96747</xdr:rowOff>
    </xdr:to>
    <xdr:pic>
      <xdr:nvPicPr>
        <xdr:cNvPr id="774" name="Рисунок 6">
          <a:extLst>
            <a:ext uri="{FF2B5EF4-FFF2-40B4-BE49-F238E27FC236}">
              <a16:creationId xmlns:a16="http://schemas.microsoft.com/office/drawing/2014/main" id="{992E68EF-C0AD-453C-87F9-D1DEC6CB0A0D}"/>
            </a:ext>
          </a:extLst>
        </xdr:cNvPr>
        <xdr:cNvPicPr preferRelativeResize="0">
          <a:picLocks noChangeArrowheads="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bwMode="auto">
        <a:xfrm>
          <a:off x="355600" y="1436605037"/>
          <a:ext cx="1265847" cy="1899232"/>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1583</xdr:row>
      <xdr:rowOff>127363</xdr:rowOff>
    </xdr:from>
    <xdr:to>
      <xdr:col>2</xdr:col>
      <xdr:colOff>304512</xdr:colOff>
      <xdr:row>1585</xdr:row>
      <xdr:rowOff>96745</xdr:rowOff>
    </xdr:to>
    <xdr:pic>
      <xdr:nvPicPr>
        <xdr:cNvPr id="775" name="Рисунок 6">
          <a:extLst>
            <a:ext uri="{FF2B5EF4-FFF2-40B4-BE49-F238E27FC236}">
              <a16:creationId xmlns:a16="http://schemas.microsoft.com/office/drawing/2014/main" id="{A066006A-3031-4545-8B8B-7F106AF307A0}"/>
            </a:ext>
          </a:extLst>
        </xdr:cNvPr>
        <xdr:cNvPicPr preferRelativeResize="0">
          <a:picLocks noChangeArrowheads="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bwMode="auto">
        <a:xfrm>
          <a:off x="355600" y="1446047211"/>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1579</xdr:row>
      <xdr:rowOff>127363</xdr:rowOff>
    </xdr:from>
    <xdr:to>
      <xdr:col>2</xdr:col>
      <xdr:colOff>304512</xdr:colOff>
      <xdr:row>1581</xdr:row>
      <xdr:rowOff>96745</xdr:rowOff>
    </xdr:to>
    <xdr:pic>
      <xdr:nvPicPr>
        <xdr:cNvPr id="776" name="Рисунок 6">
          <a:extLst>
            <a:ext uri="{FF2B5EF4-FFF2-40B4-BE49-F238E27FC236}">
              <a16:creationId xmlns:a16="http://schemas.microsoft.com/office/drawing/2014/main" id="{2808C6B8-2979-485E-97EF-94EECF83ED35}"/>
            </a:ext>
          </a:extLst>
        </xdr:cNvPr>
        <xdr:cNvPicPr preferRelativeResize="0">
          <a:picLocks noChangeArrowheads="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bwMode="auto">
        <a:xfrm>
          <a:off x="355600" y="1443686667"/>
          <a:ext cx="1265847" cy="189923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1554</xdr:row>
      <xdr:rowOff>127541</xdr:rowOff>
    </xdr:from>
    <xdr:to>
      <xdr:col>2</xdr:col>
      <xdr:colOff>304512</xdr:colOff>
      <xdr:row>1556</xdr:row>
      <xdr:rowOff>96924</xdr:rowOff>
    </xdr:to>
    <xdr:pic>
      <xdr:nvPicPr>
        <xdr:cNvPr id="777" name="Рисунок 6">
          <a:extLst>
            <a:ext uri="{FF2B5EF4-FFF2-40B4-BE49-F238E27FC236}">
              <a16:creationId xmlns:a16="http://schemas.microsoft.com/office/drawing/2014/main" id="{CE144E85-FB97-4740-9319-F5DB07701EC8}"/>
            </a:ext>
          </a:extLst>
        </xdr:cNvPr>
        <xdr:cNvPicPr preferRelativeResize="0">
          <a:picLocks noChangeArrowheads="1"/>
        </xdr:cNvPicPr>
      </xdr:nvPicPr>
      <xdr:blipFill>
        <a:blip xmlns:r="http://schemas.openxmlformats.org/officeDocument/2006/relationships" r:embed="rId417" cstate="email">
          <a:extLst>
            <a:ext uri="{28A0092B-C50C-407E-A947-70E740481C1C}">
              <a14:useLocalDpi xmlns:a14="http://schemas.microsoft.com/office/drawing/2010/main"/>
            </a:ext>
          </a:extLst>
        </a:blip>
        <a:stretch>
          <a:fillRect/>
        </a:stretch>
      </xdr:blipFill>
      <xdr:spPr bwMode="auto">
        <a:xfrm>
          <a:off x="355600" y="1429200563"/>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1542</xdr:row>
      <xdr:rowOff>127541</xdr:rowOff>
    </xdr:from>
    <xdr:to>
      <xdr:col>2</xdr:col>
      <xdr:colOff>304512</xdr:colOff>
      <xdr:row>1544</xdr:row>
      <xdr:rowOff>96924</xdr:rowOff>
    </xdr:to>
    <xdr:pic>
      <xdr:nvPicPr>
        <xdr:cNvPr id="778" name="Рисунок 6">
          <a:extLst>
            <a:ext uri="{FF2B5EF4-FFF2-40B4-BE49-F238E27FC236}">
              <a16:creationId xmlns:a16="http://schemas.microsoft.com/office/drawing/2014/main" id="{66D0F08E-21A6-402C-B5FB-FCB8721007E6}"/>
            </a:ext>
          </a:extLst>
        </xdr:cNvPr>
        <xdr:cNvPicPr preferRelativeResize="0">
          <a:picLocks noChangeArrowheads="1"/>
        </xdr:cNvPicPr>
      </xdr:nvPicPr>
      <xdr:blipFill>
        <a:blip xmlns:r="http://schemas.openxmlformats.org/officeDocument/2006/relationships" r:embed="rId418" cstate="email">
          <a:extLst>
            <a:ext uri="{28A0092B-C50C-407E-A947-70E740481C1C}">
              <a14:useLocalDpi xmlns:a14="http://schemas.microsoft.com/office/drawing/2010/main"/>
            </a:ext>
          </a:extLst>
        </a:blip>
        <a:stretch>
          <a:fillRect/>
        </a:stretch>
      </xdr:blipFill>
      <xdr:spPr bwMode="auto">
        <a:xfrm>
          <a:off x="355600" y="1422019541"/>
          <a:ext cx="1265847" cy="1899231"/>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1550</xdr:row>
      <xdr:rowOff>127541</xdr:rowOff>
    </xdr:from>
    <xdr:to>
      <xdr:col>2</xdr:col>
      <xdr:colOff>304512</xdr:colOff>
      <xdr:row>1552</xdr:row>
      <xdr:rowOff>96922</xdr:rowOff>
    </xdr:to>
    <xdr:pic>
      <xdr:nvPicPr>
        <xdr:cNvPr id="779" name="Рисунок 6">
          <a:extLst>
            <a:ext uri="{FF2B5EF4-FFF2-40B4-BE49-F238E27FC236}">
              <a16:creationId xmlns:a16="http://schemas.microsoft.com/office/drawing/2014/main" id="{F2C08B87-ADED-4FE4-924A-EFF8EAA7B874}"/>
            </a:ext>
          </a:extLst>
        </xdr:cNvPr>
        <xdr:cNvPicPr preferRelativeResize="0">
          <a:picLocks noChangeArrowheads="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bwMode="auto">
        <a:xfrm>
          <a:off x="355600" y="1426806889"/>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1546</xdr:row>
      <xdr:rowOff>127541</xdr:rowOff>
    </xdr:from>
    <xdr:to>
      <xdr:col>2</xdr:col>
      <xdr:colOff>304512</xdr:colOff>
      <xdr:row>1548</xdr:row>
      <xdr:rowOff>96922</xdr:rowOff>
    </xdr:to>
    <xdr:pic>
      <xdr:nvPicPr>
        <xdr:cNvPr id="781" name="Рисунок 6">
          <a:extLst>
            <a:ext uri="{FF2B5EF4-FFF2-40B4-BE49-F238E27FC236}">
              <a16:creationId xmlns:a16="http://schemas.microsoft.com/office/drawing/2014/main" id="{6917A223-1407-457D-90F9-E59B74EC603F}"/>
            </a:ext>
          </a:extLst>
        </xdr:cNvPr>
        <xdr:cNvPicPr preferRelativeResize="0">
          <a:picLocks noChangeArrowheads="1"/>
        </xdr:cNvPicPr>
      </xdr:nvPicPr>
      <xdr:blipFill>
        <a:blip xmlns:r="http://schemas.openxmlformats.org/officeDocument/2006/relationships" r:embed="rId420" cstate="email">
          <a:extLst>
            <a:ext uri="{28A0092B-C50C-407E-A947-70E740481C1C}">
              <a14:useLocalDpi xmlns:a14="http://schemas.microsoft.com/office/drawing/2010/main"/>
            </a:ext>
          </a:extLst>
        </a:blip>
        <a:stretch>
          <a:fillRect/>
        </a:stretch>
      </xdr:blipFill>
      <xdr:spPr bwMode="auto">
        <a:xfrm>
          <a:off x="355600" y="1424413215"/>
          <a:ext cx="1265847" cy="1899229"/>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1538</xdr:row>
      <xdr:rowOff>127541</xdr:rowOff>
    </xdr:from>
    <xdr:to>
      <xdr:col>2</xdr:col>
      <xdr:colOff>301150</xdr:colOff>
      <xdr:row>1540</xdr:row>
      <xdr:rowOff>101966</xdr:rowOff>
    </xdr:to>
    <xdr:pic>
      <xdr:nvPicPr>
        <xdr:cNvPr id="783" name="Рисунок 6">
          <a:extLst>
            <a:ext uri="{FF2B5EF4-FFF2-40B4-BE49-F238E27FC236}">
              <a16:creationId xmlns:a16="http://schemas.microsoft.com/office/drawing/2014/main" id="{319353C4-21F1-4EDA-8F5F-EC328DE622E6}"/>
            </a:ext>
          </a:extLst>
        </xdr:cNvPr>
        <xdr:cNvPicPr preferRelativeResize="0">
          <a:picLocks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tretch/>
      </xdr:blipFill>
      <xdr:spPr bwMode="auto">
        <a:xfrm>
          <a:off x="355600" y="1419625867"/>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1563</xdr:row>
      <xdr:rowOff>127364</xdr:rowOff>
    </xdr:from>
    <xdr:to>
      <xdr:col>2</xdr:col>
      <xdr:colOff>301150</xdr:colOff>
      <xdr:row>1565</xdr:row>
      <xdr:rowOff>101789</xdr:rowOff>
    </xdr:to>
    <xdr:pic>
      <xdr:nvPicPr>
        <xdr:cNvPr id="784" name="Рисунок 6">
          <a:extLst>
            <a:ext uri="{FF2B5EF4-FFF2-40B4-BE49-F238E27FC236}">
              <a16:creationId xmlns:a16="http://schemas.microsoft.com/office/drawing/2014/main" id="{D22C9A77-CC15-4ECA-9138-6581A68318DE}"/>
            </a:ext>
          </a:extLst>
        </xdr:cNvPr>
        <xdr:cNvPicPr preferRelativeResize="0">
          <a:picLocks noChangeArrowheads="1"/>
        </xdr:cNvPicPr>
      </xdr:nvPicPr>
      <xdr:blipFill>
        <a:blip xmlns:r="http://schemas.openxmlformats.org/officeDocument/2006/relationships" r:embed="rId422" cstate="email">
          <a:extLst>
            <a:ext uri="{28A0092B-C50C-407E-A947-70E740481C1C}">
              <a14:useLocalDpi xmlns:a14="http://schemas.microsoft.com/office/drawing/2010/main"/>
            </a:ext>
          </a:extLst>
        </a:blip>
        <a:stretch/>
      </xdr:blipFill>
      <xdr:spPr bwMode="auto">
        <a:xfrm>
          <a:off x="355600" y="1434244494"/>
          <a:ext cx="1262485" cy="1904273"/>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1669</xdr:row>
      <xdr:rowOff>127000</xdr:rowOff>
    </xdr:from>
    <xdr:to>
      <xdr:col>2</xdr:col>
      <xdr:colOff>301150</xdr:colOff>
      <xdr:row>1671</xdr:row>
      <xdr:rowOff>101425</xdr:rowOff>
    </xdr:to>
    <xdr:pic>
      <xdr:nvPicPr>
        <xdr:cNvPr id="785" name="Picture 103198">
          <a:extLst>
            <a:ext uri="{FF2B5EF4-FFF2-40B4-BE49-F238E27FC236}">
              <a16:creationId xmlns:a16="http://schemas.microsoft.com/office/drawing/2014/main" id="{5943DB17-8D7E-4C2E-B7D2-B816F01180C7}"/>
            </a:ext>
          </a:extLst>
        </xdr:cNvPr>
        <xdr:cNvPicPr preferRelativeResize="0">
          <a:picLocks noChangeArrowheads="1"/>
        </xdr:cNvPicPr>
      </xdr:nvPicPr>
      <xdr:blipFill>
        <a:blip xmlns:r="http://schemas.openxmlformats.org/officeDocument/2006/relationships" r:embed="rId423" cstate="email">
          <a:extLst>
            <a:ext uri="{28A0092B-C50C-407E-A947-70E740481C1C}">
              <a14:useLocalDpi xmlns:a14="http://schemas.microsoft.com/office/drawing/2010/main"/>
            </a:ext>
          </a:extLst>
        </a:blip>
        <a:stretch/>
      </xdr:blipFill>
      <xdr:spPr bwMode="auto">
        <a:xfrm>
          <a:off x="355600" y="1486499109"/>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1533</xdr:row>
      <xdr:rowOff>127178</xdr:rowOff>
    </xdr:from>
    <xdr:to>
      <xdr:col>2</xdr:col>
      <xdr:colOff>301150</xdr:colOff>
      <xdr:row>1535</xdr:row>
      <xdr:rowOff>101603</xdr:rowOff>
    </xdr:to>
    <xdr:pic>
      <xdr:nvPicPr>
        <xdr:cNvPr id="786" name="Рисунок 7">
          <a:extLst>
            <a:ext uri="{FF2B5EF4-FFF2-40B4-BE49-F238E27FC236}">
              <a16:creationId xmlns:a16="http://schemas.microsoft.com/office/drawing/2014/main" id="{84E2A932-1EC8-4058-8B06-40510CA04185}"/>
            </a:ext>
          </a:extLst>
        </xdr:cNvPr>
        <xdr:cNvPicPr preferRelativeResize="0">
          <a:picLocks/>
        </xdr:cNvPicPr>
      </xdr:nvPicPr>
      <xdr:blipFill>
        <a:blip xmlns:r="http://schemas.openxmlformats.org/officeDocument/2006/relationships" r:embed="rId424" cstate="email">
          <a:extLst>
            <a:ext uri="{28A0092B-C50C-407E-A947-70E740481C1C}">
              <a14:useLocalDpi xmlns:a14="http://schemas.microsoft.com/office/drawing/2010/main"/>
            </a:ext>
          </a:extLst>
        </a:blip>
        <a:stretch/>
      </xdr:blipFill>
      <xdr:spPr bwMode="auto">
        <a:xfrm>
          <a:off x="355600" y="1409827178"/>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1501</xdr:row>
      <xdr:rowOff>127178</xdr:rowOff>
    </xdr:from>
    <xdr:to>
      <xdr:col>2</xdr:col>
      <xdr:colOff>301150</xdr:colOff>
      <xdr:row>1503</xdr:row>
      <xdr:rowOff>101603</xdr:rowOff>
    </xdr:to>
    <xdr:pic>
      <xdr:nvPicPr>
        <xdr:cNvPr id="787" name="Рисунок 7">
          <a:extLst>
            <a:ext uri="{FF2B5EF4-FFF2-40B4-BE49-F238E27FC236}">
              <a16:creationId xmlns:a16="http://schemas.microsoft.com/office/drawing/2014/main" id="{56D779FC-03FF-42D1-B94B-76E6303E076B}"/>
            </a:ext>
          </a:extLst>
        </xdr:cNvPr>
        <xdr:cNvPicPr preferRelativeResize="0">
          <a:picLocks/>
        </xdr:cNvPicPr>
      </xdr:nvPicPr>
      <xdr:blipFill>
        <a:blip xmlns:r="http://schemas.openxmlformats.org/officeDocument/2006/relationships" r:embed="rId425" cstate="email">
          <a:extLst>
            <a:ext uri="{28A0092B-C50C-407E-A947-70E740481C1C}">
              <a14:useLocalDpi xmlns:a14="http://schemas.microsoft.com/office/drawing/2010/main"/>
            </a:ext>
          </a:extLst>
        </a:blip>
        <a:stretch/>
      </xdr:blipFill>
      <xdr:spPr bwMode="auto">
        <a:xfrm>
          <a:off x="355600" y="1390942830"/>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1521</xdr:row>
      <xdr:rowOff>127178</xdr:rowOff>
    </xdr:from>
    <xdr:to>
      <xdr:col>2</xdr:col>
      <xdr:colOff>301150</xdr:colOff>
      <xdr:row>1523</xdr:row>
      <xdr:rowOff>101603</xdr:rowOff>
    </xdr:to>
    <xdr:pic>
      <xdr:nvPicPr>
        <xdr:cNvPr id="788" name="Рисунок 7">
          <a:extLst>
            <a:ext uri="{FF2B5EF4-FFF2-40B4-BE49-F238E27FC236}">
              <a16:creationId xmlns:a16="http://schemas.microsoft.com/office/drawing/2014/main" id="{CD5A3257-B84B-4FA7-A47F-928B72F19F3F}"/>
            </a:ext>
          </a:extLst>
        </xdr:cNvPr>
        <xdr:cNvPicPr preferRelativeResize="0">
          <a:picLocks/>
        </xdr:cNvPicPr>
      </xdr:nvPicPr>
      <xdr:blipFill>
        <a:blip xmlns:r="http://schemas.openxmlformats.org/officeDocument/2006/relationships" r:embed="rId426" cstate="email">
          <a:extLst>
            <a:ext uri="{28A0092B-C50C-407E-A947-70E740481C1C}">
              <a14:useLocalDpi xmlns:a14="http://schemas.microsoft.com/office/drawing/2010/main"/>
            </a:ext>
          </a:extLst>
        </a:blip>
        <a:stretch/>
      </xdr:blipFill>
      <xdr:spPr bwMode="auto">
        <a:xfrm>
          <a:off x="355600" y="1402745548"/>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1529</xdr:row>
      <xdr:rowOff>127178</xdr:rowOff>
    </xdr:from>
    <xdr:to>
      <xdr:col>2</xdr:col>
      <xdr:colOff>301150</xdr:colOff>
      <xdr:row>1531</xdr:row>
      <xdr:rowOff>101603</xdr:rowOff>
    </xdr:to>
    <xdr:pic>
      <xdr:nvPicPr>
        <xdr:cNvPr id="789" name="Рисунок 7">
          <a:extLst>
            <a:ext uri="{FF2B5EF4-FFF2-40B4-BE49-F238E27FC236}">
              <a16:creationId xmlns:a16="http://schemas.microsoft.com/office/drawing/2014/main" id="{D271043E-30E9-4314-9DA7-ED06E9FC01F7}"/>
            </a:ext>
          </a:extLst>
        </xdr:cNvPr>
        <xdr:cNvPicPr preferRelativeResize="0">
          <a:picLocks/>
        </xdr:cNvPicPr>
      </xdr:nvPicPr>
      <xdr:blipFill>
        <a:blip xmlns:r="http://schemas.openxmlformats.org/officeDocument/2006/relationships" r:embed="rId427" cstate="email">
          <a:extLst>
            <a:ext uri="{28A0092B-C50C-407E-A947-70E740481C1C}">
              <a14:useLocalDpi xmlns:a14="http://schemas.microsoft.com/office/drawing/2010/main"/>
            </a:ext>
          </a:extLst>
        </a:blip>
        <a:stretch/>
      </xdr:blipFill>
      <xdr:spPr bwMode="auto">
        <a:xfrm>
          <a:off x="355600" y="1407466635"/>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1571</xdr:row>
      <xdr:rowOff>127000</xdr:rowOff>
    </xdr:from>
    <xdr:to>
      <xdr:col>2</xdr:col>
      <xdr:colOff>301150</xdr:colOff>
      <xdr:row>1573</xdr:row>
      <xdr:rowOff>101425</xdr:rowOff>
    </xdr:to>
    <xdr:pic>
      <xdr:nvPicPr>
        <xdr:cNvPr id="791" name="Рисунок 7">
          <a:extLst>
            <a:ext uri="{FF2B5EF4-FFF2-40B4-BE49-F238E27FC236}">
              <a16:creationId xmlns:a16="http://schemas.microsoft.com/office/drawing/2014/main" id="{61828B49-1E83-49D0-9997-77EB546B485A}"/>
            </a:ext>
          </a:extLst>
        </xdr:cNvPr>
        <xdr:cNvPicPr preferRelativeResize="0">
          <a:picLocks/>
        </xdr:cNvPicPr>
      </xdr:nvPicPr>
      <xdr:blipFill>
        <a:blip xmlns:r="http://schemas.openxmlformats.org/officeDocument/2006/relationships" r:embed="rId428" cstate="email">
          <a:extLst>
            <a:ext uri="{28A0092B-C50C-407E-A947-70E740481C1C}">
              <a14:useLocalDpi xmlns:a14="http://schemas.microsoft.com/office/drawing/2010/main"/>
            </a:ext>
          </a:extLst>
        </a:blip>
        <a:stretch>
          <a:fillRect/>
        </a:stretch>
      </xdr:blipFill>
      <xdr:spPr bwMode="auto">
        <a:xfrm>
          <a:off x="355600" y="1438965217"/>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1587</xdr:row>
      <xdr:rowOff>127000</xdr:rowOff>
    </xdr:from>
    <xdr:to>
      <xdr:col>2</xdr:col>
      <xdr:colOff>301150</xdr:colOff>
      <xdr:row>1589</xdr:row>
      <xdr:rowOff>101425</xdr:rowOff>
    </xdr:to>
    <xdr:pic>
      <xdr:nvPicPr>
        <xdr:cNvPr id="792" name="Рисунок 7">
          <a:extLst>
            <a:ext uri="{FF2B5EF4-FFF2-40B4-BE49-F238E27FC236}">
              <a16:creationId xmlns:a16="http://schemas.microsoft.com/office/drawing/2014/main" id="{C82CA6F7-8225-40F1-B252-B9C8D0C206F3}"/>
            </a:ext>
          </a:extLst>
        </xdr:cNvPr>
        <xdr:cNvPicPr preferRelativeResize="0">
          <a:picLocks/>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bwMode="auto">
        <a:xfrm>
          <a:off x="355600" y="1448407391"/>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1505</xdr:row>
      <xdr:rowOff>127000</xdr:rowOff>
    </xdr:from>
    <xdr:to>
      <xdr:col>2</xdr:col>
      <xdr:colOff>301150</xdr:colOff>
      <xdr:row>1507</xdr:row>
      <xdr:rowOff>101425</xdr:rowOff>
    </xdr:to>
    <xdr:pic>
      <xdr:nvPicPr>
        <xdr:cNvPr id="793" name="Рисунок 7">
          <a:extLst>
            <a:ext uri="{FF2B5EF4-FFF2-40B4-BE49-F238E27FC236}">
              <a16:creationId xmlns:a16="http://schemas.microsoft.com/office/drawing/2014/main" id="{D23E1F55-B687-425B-A8C6-F232E54014DF}"/>
            </a:ext>
          </a:extLst>
        </xdr:cNvPr>
        <xdr:cNvPicPr preferRelativeResize="0">
          <a:picLocks/>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bwMode="auto">
        <a:xfrm>
          <a:off x="355600" y="1393303196"/>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1509</xdr:row>
      <xdr:rowOff>127000</xdr:rowOff>
    </xdr:from>
    <xdr:to>
      <xdr:col>2</xdr:col>
      <xdr:colOff>301150</xdr:colOff>
      <xdr:row>1511</xdr:row>
      <xdr:rowOff>101425</xdr:rowOff>
    </xdr:to>
    <xdr:pic>
      <xdr:nvPicPr>
        <xdr:cNvPr id="794" name="Рисунок 7">
          <a:extLst>
            <a:ext uri="{FF2B5EF4-FFF2-40B4-BE49-F238E27FC236}">
              <a16:creationId xmlns:a16="http://schemas.microsoft.com/office/drawing/2014/main" id="{710A3C4C-3A6D-4F13-B2FC-177E495A1249}"/>
            </a:ext>
          </a:extLst>
        </xdr:cNvPr>
        <xdr:cNvPicPr preferRelativeResize="0">
          <a:picLocks/>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bwMode="auto">
        <a:xfrm>
          <a:off x="355600" y="1395663739"/>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1513</xdr:row>
      <xdr:rowOff>127000</xdr:rowOff>
    </xdr:from>
    <xdr:to>
      <xdr:col>2</xdr:col>
      <xdr:colOff>301150</xdr:colOff>
      <xdr:row>1515</xdr:row>
      <xdr:rowOff>101425</xdr:rowOff>
    </xdr:to>
    <xdr:pic>
      <xdr:nvPicPr>
        <xdr:cNvPr id="795" name="Рисунок 7">
          <a:extLst>
            <a:ext uri="{FF2B5EF4-FFF2-40B4-BE49-F238E27FC236}">
              <a16:creationId xmlns:a16="http://schemas.microsoft.com/office/drawing/2014/main" id="{CC839989-A326-42B5-970B-1FF386B5E30F}"/>
            </a:ext>
          </a:extLst>
        </xdr:cNvPr>
        <xdr:cNvPicPr preferRelativeResize="0">
          <a:picLocks/>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bwMode="auto">
        <a:xfrm>
          <a:off x="355600" y="1398024283"/>
          <a:ext cx="1262485" cy="190427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1517</xdr:row>
      <xdr:rowOff>127000</xdr:rowOff>
    </xdr:from>
    <xdr:to>
      <xdr:col>2</xdr:col>
      <xdr:colOff>301150</xdr:colOff>
      <xdr:row>1519</xdr:row>
      <xdr:rowOff>101425</xdr:rowOff>
    </xdr:to>
    <xdr:pic>
      <xdr:nvPicPr>
        <xdr:cNvPr id="796" name="Рисунок 7">
          <a:extLst>
            <a:ext uri="{FF2B5EF4-FFF2-40B4-BE49-F238E27FC236}">
              <a16:creationId xmlns:a16="http://schemas.microsoft.com/office/drawing/2014/main" id="{85EEF1A1-A5BD-42B9-AB22-99F339E4A330}"/>
            </a:ext>
          </a:extLst>
        </xdr:cNvPr>
        <xdr:cNvPicPr preferRelativeResize="0">
          <a:picLocks/>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bwMode="auto">
        <a:xfrm>
          <a:off x="355600" y="1400384826"/>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1525</xdr:row>
      <xdr:rowOff>127000</xdr:rowOff>
    </xdr:from>
    <xdr:to>
      <xdr:col>2</xdr:col>
      <xdr:colOff>301150</xdr:colOff>
      <xdr:row>1527</xdr:row>
      <xdr:rowOff>101425</xdr:rowOff>
    </xdr:to>
    <xdr:pic>
      <xdr:nvPicPr>
        <xdr:cNvPr id="797" name="Рисунок 7">
          <a:extLst>
            <a:ext uri="{FF2B5EF4-FFF2-40B4-BE49-F238E27FC236}">
              <a16:creationId xmlns:a16="http://schemas.microsoft.com/office/drawing/2014/main" id="{1B31D653-B6E3-451A-8A68-A55FDE782473}"/>
            </a:ext>
          </a:extLst>
        </xdr:cNvPr>
        <xdr:cNvPicPr preferRelativeResize="0">
          <a:picLocks/>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bwMode="auto">
        <a:xfrm>
          <a:off x="355600" y="1405105913"/>
          <a:ext cx="1262485" cy="1904273"/>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576030</xdr:colOff>
      <xdr:row>1103</xdr:row>
      <xdr:rowOff>0</xdr:rowOff>
    </xdr:from>
    <xdr:to>
      <xdr:col>21</xdr:col>
      <xdr:colOff>166353</xdr:colOff>
      <xdr:row>1104</xdr:row>
      <xdr:rowOff>1138530</xdr:rowOff>
    </xdr:to>
    <xdr:pic>
      <xdr:nvPicPr>
        <xdr:cNvPr id="800" name="Picture 103109">
          <a:extLst>
            <a:ext uri="{FF2B5EF4-FFF2-40B4-BE49-F238E27FC236}">
              <a16:creationId xmlns:a16="http://schemas.microsoft.com/office/drawing/2014/main" id="{6A48B5F5-8E3D-4D41-AEB1-04B68124A93F}"/>
            </a:ext>
          </a:extLst>
        </xdr:cNvPr>
        <xdr:cNvPicPr preferRelativeResize="0">
          <a:picLocks noChangeArrowheads="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bwMode="auto">
        <a:xfrm>
          <a:off x="8935618" y="543175265"/>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12</xdr:row>
      <xdr:rowOff>127000</xdr:rowOff>
    </xdr:from>
    <xdr:to>
      <xdr:col>2</xdr:col>
      <xdr:colOff>301150</xdr:colOff>
      <xdr:row>14</xdr:row>
      <xdr:rowOff>101425</xdr:rowOff>
    </xdr:to>
    <xdr:pic>
      <xdr:nvPicPr>
        <xdr:cNvPr id="798" name="Picture 103119">
          <a:extLst>
            <a:ext uri="{FF2B5EF4-FFF2-40B4-BE49-F238E27FC236}">
              <a16:creationId xmlns:a16="http://schemas.microsoft.com/office/drawing/2014/main" id="{9BEC8B8A-FCAD-4038-822E-8408BD02C900}"/>
            </a:ext>
          </a:extLst>
        </xdr:cNvPr>
        <xdr:cNvPicPr preferRelativeResize="0">
          <a:picLocks noChangeArrowheads="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bwMode="auto">
        <a:xfrm>
          <a:off x="355600" y="942340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xdr:row>
      <xdr:rowOff>127180</xdr:rowOff>
    </xdr:from>
    <xdr:to>
      <xdr:col>2</xdr:col>
      <xdr:colOff>301150</xdr:colOff>
      <xdr:row>18</xdr:row>
      <xdr:rowOff>101245</xdr:rowOff>
    </xdr:to>
    <xdr:pic>
      <xdr:nvPicPr>
        <xdr:cNvPr id="804" name="Picture 103119">
          <a:extLst>
            <a:ext uri="{FF2B5EF4-FFF2-40B4-BE49-F238E27FC236}">
              <a16:creationId xmlns:a16="http://schemas.microsoft.com/office/drawing/2014/main" id="{C4DFD58E-4606-4CFB-A4E6-1223D327BBA1}"/>
            </a:ext>
          </a:extLst>
        </xdr:cNvPr>
        <xdr:cNvPicPr preferRelativeResize="0">
          <a:picLocks noChangeArrowheads="1"/>
        </xdr:cNvPicPr>
      </xdr:nvPicPr>
      <xdr:blipFill>
        <a:blip xmlns:r="http://schemas.openxmlformats.org/officeDocument/2006/relationships" r:embed="rId436" cstate="email">
          <a:extLst>
            <a:ext uri="{28A0092B-C50C-407E-A947-70E740481C1C}">
              <a14:useLocalDpi xmlns:a14="http://schemas.microsoft.com/office/drawing/2010/main"/>
            </a:ext>
          </a:extLst>
        </a:blip>
        <a:srcRect/>
        <a:stretch/>
      </xdr:blipFill>
      <xdr:spPr bwMode="auto">
        <a:xfrm>
          <a:off x="355600" y="14167030"/>
          <a:ext cx="1260000" cy="190764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360</xdr:row>
      <xdr:rowOff>127000</xdr:rowOff>
    </xdr:from>
    <xdr:to>
      <xdr:col>2</xdr:col>
      <xdr:colOff>301150</xdr:colOff>
      <xdr:row>361</xdr:row>
      <xdr:rowOff>1815925</xdr:rowOff>
    </xdr:to>
    <xdr:pic>
      <xdr:nvPicPr>
        <xdr:cNvPr id="806" name="Picture 103119">
          <a:extLst>
            <a:ext uri="{FF2B5EF4-FFF2-40B4-BE49-F238E27FC236}">
              <a16:creationId xmlns:a16="http://schemas.microsoft.com/office/drawing/2014/main" id="{19BED204-4BD1-48E9-83C7-9569BEE9EDC2}"/>
            </a:ext>
          </a:extLst>
        </xdr:cNvPr>
        <xdr:cNvPicPr preferRelativeResize="0">
          <a:picLocks noChangeArrowheads="1"/>
        </xdr:cNvPicPr>
      </xdr:nvPicPr>
      <xdr:blipFill>
        <a:blip xmlns:r="http://schemas.openxmlformats.org/officeDocument/2006/relationships" r:embed="rId437" cstate="email">
          <a:extLst>
            <a:ext uri="{28A0092B-C50C-407E-A947-70E740481C1C}">
              <a14:useLocalDpi xmlns:a14="http://schemas.microsoft.com/office/drawing/2010/main"/>
            </a:ext>
          </a:extLst>
        </a:blip>
        <a:stretch>
          <a:fillRect/>
        </a:stretch>
      </xdr:blipFill>
      <xdr:spPr bwMode="auto">
        <a:xfrm>
          <a:off x="355600" y="1919605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364</xdr:row>
      <xdr:rowOff>127000</xdr:rowOff>
    </xdr:from>
    <xdr:to>
      <xdr:col>2</xdr:col>
      <xdr:colOff>301150</xdr:colOff>
      <xdr:row>366</xdr:row>
      <xdr:rowOff>101425</xdr:rowOff>
    </xdr:to>
    <xdr:pic>
      <xdr:nvPicPr>
        <xdr:cNvPr id="807" name="Picture 103119">
          <a:extLst>
            <a:ext uri="{FF2B5EF4-FFF2-40B4-BE49-F238E27FC236}">
              <a16:creationId xmlns:a16="http://schemas.microsoft.com/office/drawing/2014/main" id="{81179ABE-5B4F-4629-8804-6B72AE2979B5}"/>
            </a:ext>
          </a:extLst>
        </xdr:cNvPr>
        <xdr:cNvPicPr preferRelativeResize="0">
          <a:picLocks noChangeArrowheads="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bwMode="auto">
        <a:xfrm>
          <a:off x="355600" y="21739225"/>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368</xdr:row>
      <xdr:rowOff>127000</xdr:rowOff>
    </xdr:from>
    <xdr:to>
      <xdr:col>2</xdr:col>
      <xdr:colOff>301150</xdr:colOff>
      <xdr:row>370</xdr:row>
      <xdr:rowOff>101425</xdr:rowOff>
    </xdr:to>
    <xdr:pic>
      <xdr:nvPicPr>
        <xdr:cNvPr id="808" name="Picture 103119">
          <a:extLst>
            <a:ext uri="{FF2B5EF4-FFF2-40B4-BE49-F238E27FC236}">
              <a16:creationId xmlns:a16="http://schemas.microsoft.com/office/drawing/2014/main" id="{79093145-6A5B-4942-AF04-790ED5F58998}"/>
            </a:ext>
          </a:extLst>
        </xdr:cNvPr>
        <xdr:cNvPicPr preferRelativeResize="0">
          <a:picLocks noChangeArrowheads="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bwMode="auto">
        <a:xfrm>
          <a:off x="355600" y="2411095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372</xdr:row>
      <xdr:rowOff>127000</xdr:rowOff>
    </xdr:from>
    <xdr:to>
      <xdr:col>2</xdr:col>
      <xdr:colOff>301150</xdr:colOff>
      <xdr:row>374</xdr:row>
      <xdr:rowOff>101425</xdr:rowOff>
    </xdr:to>
    <xdr:pic>
      <xdr:nvPicPr>
        <xdr:cNvPr id="810" name="Picture 103119">
          <a:extLst>
            <a:ext uri="{FF2B5EF4-FFF2-40B4-BE49-F238E27FC236}">
              <a16:creationId xmlns:a16="http://schemas.microsoft.com/office/drawing/2014/main" id="{6BEA467A-CD60-488F-B5E1-54FFFE035F4E}"/>
            </a:ext>
          </a:extLst>
        </xdr:cNvPr>
        <xdr:cNvPicPr preferRelativeResize="0">
          <a:picLocks noChangeArrowheads="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bwMode="auto">
        <a:xfrm>
          <a:off x="355600" y="33597850"/>
          <a:ext cx="1260000" cy="190800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377</xdr:row>
      <xdr:rowOff>127180</xdr:rowOff>
    </xdr:from>
    <xdr:to>
      <xdr:col>2</xdr:col>
      <xdr:colOff>301150</xdr:colOff>
      <xdr:row>379</xdr:row>
      <xdr:rowOff>101245</xdr:rowOff>
    </xdr:to>
    <xdr:pic>
      <xdr:nvPicPr>
        <xdr:cNvPr id="811" name="Рисунок 7">
          <a:extLst>
            <a:ext uri="{FF2B5EF4-FFF2-40B4-BE49-F238E27FC236}">
              <a16:creationId xmlns:a16="http://schemas.microsoft.com/office/drawing/2014/main" id="{D81DBF31-7669-486B-A6D2-8AFD98617856}"/>
            </a:ext>
          </a:extLst>
        </xdr:cNvPr>
        <xdr:cNvPicPr preferRelativeResize="0">
          <a:picLocks/>
        </xdr:cNvPicPr>
      </xdr:nvPicPr>
      <xdr:blipFill>
        <a:blip xmlns:r="http://schemas.openxmlformats.org/officeDocument/2006/relationships" r:embed="rId441" cstate="email">
          <a:extLst>
            <a:ext uri="{28A0092B-C50C-407E-A947-70E740481C1C}">
              <a14:useLocalDpi xmlns:a14="http://schemas.microsoft.com/office/drawing/2010/main"/>
            </a:ext>
          </a:extLst>
        </a:blip>
        <a:srcRect/>
        <a:stretch/>
      </xdr:blipFill>
      <xdr:spPr bwMode="auto">
        <a:xfrm>
          <a:off x="355600" y="36255505"/>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381</xdr:row>
      <xdr:rowOff>127000</xdr:rowOff>
    </xdr:from>
    <xdr:to>
      <xdr:col>2</xdr:col>
      <xdr:colOff>301150</xdr:colOff>
      <xdr:row>383</xdr:row>
      <xdr:rowOff>101425</xdr:rowOff>
    </xdr:to>
    <xdr:pic>
      <xdr:nvPicPr>
        <xdr:cNvPr id="816" name="Рисунок 7">
          <a:extLst>
            <a:ext uri="{FF2B5EF4-FFF2-40B4-BE49-F238E27FC236}">
              <a16:creationId xmlns:a16="http://schemas.microsoft.com/office/drawing/2014/main" id="{2247AF9B-8F81-41F3-AA57-9839336252EC}"/>
            </a:ext>
          </a:extLst>
        </xdr:cNvPr>
        <xdr:cNvPicPr preferRelativeResize="0">
          <a:picLocks/>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bwMode="auto">
        <a:xfrm>
          <a:off x="355600" y="43370500"/>
          <a:ext cx="1260000" cy="190800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385</xdr:row>
      <xdr:rowOff>127180</xdr:rowOff>
    </xdr:from>
    <xdr:to>
      <xdr:col>2</xdr:col>
      <xdr:colOff>301150</xdr:colOff>
      <xdr:row>387</xdr:row>
      <xdr:rowOff>101245</xdr:rowOff>
    </xdr:to>
    <xdr:pic>
      <xdr:nvPicPr>
        <xdr:cNvPr id="817" name="Рисунок 7">
          <a:extLst>
            <a:ext uri="{FF2B5EF4-FFF2-40B4-BE49-F238E27FC236}">
              <a16:creationId xmlns:a16="http://schemas.microsoft.com/office/drawing/2014/main" id="{10174206-5D67-4E6A-8641-363E04EFF99A}"/>
            </a:ext>
          </a:extLst>
        </xdr:cNvPr>
        <xdr:cNvPicPr preferRelativeResize="0">
          <a:picLocks/>
        </xdr:cNvPicPr>
      </xdr:nvPicPr>
      <xdr:blipFill>
        <a:blip xmlns:r="http://schemas.openxmlformats.org/officeDocument/2006/relationships" r:embed="rId443" cstate="email">
          <a:extLst>
            <a:ext uri="{28A0092B-C50C-407E-A947-70E740481C1C}">
              <a14:useLocalDpi xmlns:a14="http://schemas.microsoft.com/office/drawing/2010/main"/>
            </a:ext>
          </a:extLst>
        </a:blip>
        <a:srcRect/>
        <a:stretch/>
      </xdr:blipFill>
      <xdr:spPr bwMode="auto">
        <a:xfrm>
          <a:off x="355600" y="45742405"/>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1012</xdr:row>
      <xdr:rowOff>127180</xdr:rowOff>
    </xdr:from>
    <xdr:to>
      <xdr:col>2</xdr:col>
      <xdr:colOff>301150</xdr:colOff>
      <xdr:row>1014</xdr:row>
      <xdr:rowOff>101245</xdr:rowOff>
    </xdr:to>
    <xdr:pic>
      <xdr:nvPicPr>
        <xdr:cNvPr id="820" name="Рисунок 7">
          <a:extLst>
            <a:ext uri="{FF2B5EF4-FFF2-40B4-BE49-F238E27FC236}">
              <a16:creationId xmlns:a16="http://schemas.microsoft.com/office/drawing/2014/main" id="{5B18E6A1-06C5-41FB-AD2B-DB644752D669}"/>
            </a:ext>
          </a:extLst>
        </xdr:cNvPr>
        <xdr:cNvPicPr preferRelativeResize="0">
          <a:picLocks/>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xdr:blipFill>
      <xdr:spPr bwMode="auto">
        <a:xfrm>
          <a:off x="355600" y="57886780"/>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1020</xdr:row>
      <xdr:rowOff>127180</xdr:rowOff>
    </xdr:from>
    <xdr:to>
      <xdr:col>2</xdr:col>
      <xdr:colOff>301150</xdr:colOff>
      <xdr:row>1022</xdr:row>
      <xdr:rowOff>101245</xdr:rowOff>
    </xdr:to>
    <xdr:pic>
      <xdr:nvPicPr>
        <xdr:cNvPr id="821" name="Рисунок 7">
          <a:extLst>
            <a:ext uri="{FF2B5EF4-FFF2-40B4-BE49-F238E27FC236}">
              <a16:creationId xmlns:a16="http://schemas.microsoft.com/office/drawing/2014/main" id="{BAA546D9-3388-4AC9-A9FD-A2C419CBDE7C}"/>
            </a:ext>
          </a:extLst>
        </xdr:cNvPr>
        <xdr:cNvPicPr preferRelativeResize="0">
          <a:picLocks/>
        </xdr:cNvPicPr>
      </xdr:nvPicPr>
      <xdr:blipFill>
        <a:blip xmlns:r="http://schemas.openxmlformats.org/officeDocument/2006/relationships" r:embed="rId445" cstate="email">
          <a:extLst>
            <a:ext uri="{28A0092B-C50C-407E-A947-70E740481C1C}">
              <a14:useLocalDpi xmlns:a14="http://schemas.microsoft.com/office/drawing/2010/main"/>
            </a:ext>
          </a:extLst>
        </a:blip>
        <a:srcRect/>
        <a:stretch/>
      </xdr:blipFill>
      <xdr:spPr bwMode="auto">
        <a:xfrm>
          <a:off x="355600" y="65001955"/>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1008</xdr:row>
      <xdr:rowOff>127180</xdr:rowOff>
    </xdr:from>
    <xdr:to>
      <xdr:col>2</xdr:col>
      <xdr:colOff>301150</xdr:colOff>
      <xdr:row>1010</xdr:row>
      <xdr:rowOff>101245</xdr:rowOff>
    </xdr:to>
    <xdr:pic>
      <xdr:nvPicPr>
        <xdr:cNvPr id="822" name="Рисунок 7">
          <a:extLst>
            <a:ext uri="{FF2B5EF4-FFF2-40B4-BE49-F238E27FC236}">
              <a16:creationId xmlns:a16="http://schemas.microsoft.com/office/drawing/2014/main" id="{A1468C06-360D-4A86-85FD-71A97300C546}"/>
            </a:ext>
          </a:extLst>
        </xdr:cNvPr>
        <xdr:cNvPicPr preferRelativeResize="0">
          <a:picLocks/>
        </xdr:cNvPicPr>
      </xdr:nvPicPr>
      <xdr:blipFill>
        <a:blip xmlns:r="http://schemas.openxmlformats.org/officeDocument/2006/relationships" r:embed="rId446" cstate="email">
          <a:extLst>
            <a:ext uri="{28A0092B-C50C-407E-A947-70E740481C1C}">
              <a14:useLocalDpi xmlns:a14="http://schemas.microsoft.com/office/drawing/2010/main"/>
            </a:ext>
          </a:extLst>
        </a:blip>
        <a:srcRect/>
        <a:stretch/>
      </xdr:blipFill>
      <xdr:spPr bwMode="auto">
        <a:xfrm>
          <a:off x="355600" y="55515055"/>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1016</xdr:row>
      <xdr:rowOff>127180</xdr:rowOff>
    </xdr:from>
    <xdr:to>
      <xdr:col>2</xdr:col>
      <xdr:colOff>301150</xdr:colOff>
      <xdr:row>1018</xdr:row>
      <xdr:rowOff>101245</xdr:rowOff>
    </xdr:to>
    <xdr:pic>
      <xdr:nvPicPr>
        <xdr:cNvPr id="824" name="Рисунок 7">
          <a:extLst>
            <a:ext uri="{FF2B5EF4-FFF2-40B4-BE49-F238E27FC236}">
              <a16:creationId xmlns:a16="http://schemas.microsoft.com/office/drawing/2014/main" id="{B6FAC549-34BC-4589-81A2-A15BD2B527EC}"/>
            </a:ext>
          </a:extLst>
        </xdr:cNvPr>
        <xdr:cNvPicPr preferRelativeResize="0">
          <a:picLocks/>
        </xdr:cNvPicPr>
      </xdr:nvPicPr>
      <xdr:blipFill>
        <a:blip xmlns:r="http://schemas.openxmlformats.org/officeDocument/2006/relationships" r:embed="rId447" cstate="email">
          <a:extLst>
            <a:ext uri="{28A0092B-C50C-407E-A947-70E740481C1C}">
              <a14:useLocalDpi xmlns:a14="http://schemas.microsoft.com/office/drawing/2010/main"/>
            </a:ext>
          </a:extLst>
        </a:blip>
        <a:srcRect/>
        <a:stretch/>
      </xdr:blipFill>
      <xdr:spPr bwMode="auto">
        <a:xfrm>
          <a:off x="355600" y="60258505"/>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1024</xdr:row>
      <xdr:rowOff>127180</xdr:rowOff>
    </xdr:from>
    <xdr:to>
      <xdr:col>2</xdr:col>
      <xdr:colOff>301150</xdr:colOff>
      <xdr:row>1026</xdr:row>
      <xdr:rowOff>101245</xdr:rowOff>
    </xdr:to>
    <xdr:pic>
      <xdr:nvPicPr>
        <xdr:cNvPr id="826" name="Рисунок 7">
          <a:extLst>
            <a:ext uri="{FF2B5EF4-FFF2-40B4-BE49-F238E27FC236}">
              <a16:creationId xmlns:a16="http://schemas.microsoft.com/office/drawing/2014/main" id="{610CF5E5-2453-4101-8699-685F58BAE328}"/>
            </a:ext>
          </a:extLst>
        </xdr:cNvPr>
        <xdr:cNvPicPr preferRelativeResize="0">
          <a:picLocks/>
        </xdr:cNvPicPr>
      </xdr:nvPicPr>
      <xdr:blipFill>
        <a:blip xmlns:r="http://schemas.openxmlformats.org/officeDocument/2006/relationships" r:embed="rId448" cstate="email">
          <a:extLst>
            <a:ext uri="{28A0092B-C50C-407E-A947-70E740481C1C}">
              <a14:useLocalDpi xmlns:a14="http://schemas.microsoft.com/office/drawing/2010/main"/>
            </a:ext>
          </a:extLst>
        </a:blip>
        <a:srcRect/>
        <a:stretch/>
      </xdr:blipFill>
      <xdr:spPr bwMode="auto">
        <a:xfrm>
          <a:off x="355600" y="67373680"/>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1700</xdr:row>
      <xdr:rowOff>127180</xdr:rowOff>
    </xdr:from>
    <xdr:to>
      <xdr:col>2</xdr:col>
      <xdr:colOff>301150</xdr:colOff>
      <xdr:row>1703</xdr:row>
      <xdr:rowOff>110770</xdr:rowOff>
    </xdr:to>
    <xdr:pic>
      <xdr:nvPicPr>
        <xdr:cNvPr id="827" name="Рисунок 7">
          <a:extLst>
            <a:ext uri="{FF2B5EF4-FFF2-40B4-BE49-F238E27FC236}">
              <a16:creationId xmlns:a16="http://schemas.microsoft.com/office/drawing/2014/main" id="{74F626BE-743B-4491-BE8B-C8AD319B9889}"/>
            </a:ext>
          </a:extLst>
        </xdr:cNvPr>
        <xdr:cNvPicPr preferRelativeResize="0">
          <a:picLocks/>
        </xdr:cNvPicPr>
      </xdr:nvPicPr>
      <xdr:blipFill>
        <a:blip xmlns:r="http://schemas.openxmlformats.org/officeDocument/2006/relationships" r:embed="rId449" cstate="print">
          <a:extLst>
            <a:ext uri="{28A0092B-C50C-407E-A947-70E740481C1C}">
              <a14:useLocalDpi xmlns:a14="http://schemas.microsoft.com/office/drawing/2010/main" val="0"/>
            </a:ext>
          </a:extLst>
        </a:blip>
        <a:srcRect/>
        <a:stretch/>
      </xdr:blipFill>
      <xdr:spPr bwMode="auto">
        <a:xfrm>
          <a:off x="355600" y="5830074880"/>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1695</xdr:row>
      <xdr:rowOff>127180</xdr:rowOff>
    </xdr:from>
    <xdr:to>
      <xdr:col>2</xdr:col>
      <xdr:colOff>301150</xdr:colOff>
      <xdr:row>1698</xdr:row>
      <xdr:rowOff>110770</xdr:rowOff>
    </xdr:to>
    <xdr:pic>
      <xdr:nvPicPr>
        <xdr:cNvPr id="828" name="Рисунок 7">
          <a:extLst>
            <a:ext uri="{FF2B5EF4-FFF2-40B4-BE49-F238E27FC236}">
              <a16:creationId xmlns:a16="http://schemas.microsoft.com/office/drawing/2014/main" id="{7F257AEC-91A4-49A9-84F1-A148E8235E55}"/>
            </a:ext>
          </a:extLst>
        </xdr:cNvPr>
        <xdr:cNvPicPr preferRelativeResize="0">
          <a:picLocks/>
        </xdr:cNvPicPr>
      </xdr:nvPicPr>
      <xdr:blipFill>
        <a:blip xmlns:r="http://schemas.openxmlformats.org/officeDocument/2006/relationships" r:embed="rId450" cstate="print">
          <a:extLst>
            <a:ext uri="{28A0092B-C50C-407E-A947-70E740481C1C}">
              <a14:useLocalDpi xmlns:a14="http://schemas.microsoft.com/office/drawing/2010/main" val="0"/>
            </a:ext>
          </a:extLst>
        </a:blip>
        <a:srcRect/>
        <a:stretch/>
      </xdr:blipFill>
      <xdr:spPr bwMode="auto">
        <a:xfrm>
          <a:off x="355600" y="5827712680"/>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1690</xdr:row>
      <xdr:rowOff>127180</xdr:rowOff>
    </xdr:from>
    <xdr:to>
      <xdr:col>2</xdr:col>
      <xdr:colOff>301150</xdr:colOff>
      <xdr:row>1693</xdr:row>
      <xdr:rowOff>110770</xdr:rowOff>
    </xdr:to>
    <xdr:pic>
      <xdr:nvPicPr>
        <xdr:cNvPr id="829" name="Рисунок 7">
          <a:extLst>
            <a:ext uri="{FF2B5EF4-FFF2-40B4-BE49-F238E27FC236}">
              <a16:creationId xmlns:a16="http://schemas.microsoft.com/office/drawing/2014/main" id="{08107755-653D-4019-99CD-801FE75A04F9}"/>
            </a:ext>
          </a:extLst>
        </xdr:cNvPr>
        <xdr:cNvPicPr preferRelativeResize="0">
          <a:picLocks/>
        </xdr:cNvPicPr>
      </xdr:nvPicPr>
      <xdr:blipFill>
        <a:blip xmlns:r="http://schemas.openxmlformats.org/officeDocument/2006/relationships" r:embed="rId451" cstate="print">
          <a:extLst>
            <a:ext uri="{28A0092B-C50C-407E-A947-70E740481C1C}">
              <a14:useLocalDpi xmlns:a14="http://schemas.microsoft.com/office/drawing/2010/main" val="0"/>
            </a:ext>
          </a:extLst>
        </a:blip>
        <a:srcRect/>
        <a:stretch/>
      </xdr:blipFill>
      <xdr:spPr bwMode="auto">
        <a:xfrm>
          <a:off x="355600" y="5825350480"/>
          <a:ext cx="1260000" cy="190764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375782</xdr:colOff>
      <xdr:row>1216</xdr:row>
      <xdr:rowOff>127000</xdr:rowOff>
    </xdr:from>
    <xdr:to>
      <xdr:col>2</xdr:col>
      <xdr:colOff>284329</xdr:colOff>
      <xdr:row>1222</xdr:row>
      <xdr:rowOff>690293</xdr:rowOff>
    </xdr:to>
    <xdr:pic>
      <xdr:nvPicPr>
        <xdr:cNvPr id="831" name="Рисунок 7">
          <a:extLst>
            <a:ext uri="{FF2B5EF4-FFF2-40B4-BE49-F238E27FC236}">
              <a16:creationId xmlns:a16="http://schemas.microsoft.com/office/drawing/2014/main" id="{DC49E1F7-69DE-4E64-980A-D30D5793CB0A}"/>
            </a:ext>
          </a:extLst>
        </xdr:cNvPr>
        <xdr:cNvPicPr preferRelativeResize="0">
          <a:picLocks/>
        </xdr:cNvPicPr>
      </xdr:nvPicPr>
      <xdr:blipFill>
        <a:blip xmlns:r="http://schemas.openxmlformats.org/officeDocument/2006/relationships" r:embed="rId452" cstate="email">
          <a:extLst>
            <a:ext uri="{28A0092B-C50C-407E-A947-70E740481C1C}">
              <a14:useLocalDpi xmlns:a14="http://schemas.microsoft.com/office/drawing/2010/main"/>
            </a:ext>
          </a:extLst>
        </a:blip>
        <a:srcRect/>
        <a:stretch/>
      </xdr:blipFill>
      <xdr:spPr bwMode="auto">
        <a:xfrm>
          <a:off x="375782" y="1189932022"/>
          <a:ext cx="1225482" cy="1855380"/>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147406</xdr:colOff>
      <xdr:row>1216</xdr:row>
      <xdr:rowOff>126999</xdr:rowOff>
    </xdr:from>
    <xdr:to>
      <xdr:col>19</xdr:col>
      <xdr:colOff>275547</xdr:colOff>
      <xdr:row>1222</xdr:row>
      <xdr:rowOff>684181</xdr:rowOff>
    </xdr:to>
    <xdr:pic>
      <xdr:nvPicPr>
        <xdr:cNvPr id="832" name="Рисунок 7">
          <a:extLst>
            <a:ext uri="{FF2B5EF4-FFF2-40B4-BE49-F238E27FC236}">
              <a16:creationId xmlns:a16="http://schemas.microsoft.com/office/drawing/2014/main" id="{C48C0ACC-821A-4824-9094-1C8089DE7C72}"/>
            </a:ext>
          </a:extLst>
        </xdr:cNvPr>
        <xdr:cNvPicPr preferRelativeResize="0">
          <a:picLocks/>
        </xdr:cNvPicPr>
      </xdr:nvPicPr>
      <xdr:blipFill>
        <a:blip xmlns:r="http://schemas.openxmlformats.org/officeDocument/2006/relationships" r:embed="rId453" cstate="email">
          <a:extLst>
            <a:ext uri="{28A0092B-C50C-407E-A947-70E740481C1C}">
              <a14:useLocalDpi xmlns:a14="http://schemas.microsoft.com/office/drawing/2010/main"/>
            </a:ext>
          </a:extLst>
        </a:blip>
        <a:srcRect/>
        <a:stretch/>
      </xdr:blipFill>
      <xdr:spPr bwMode="auto">
        <a:xfrm>
          <a:off x="7411254" y="1189932021"/>
          <a:ext cx="1221445" cy="184926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487161</xdr:colOff>
      <xdr:row>1216</xdr:row>
      <xdr:rowOff>127000</xdr:rowOff>
    </xdr:from>
    <xdr:to>
      <xdr:col>21</xdr:col>
      <xdr:colOff>466215</xdr:colOff>
      <xdr:row>1222</xdr:row>
      <xdr:rowOff>684182</xdr:rowOff>
    </xdr:to>
    <xdr:pic>
      <xdr:nvPicPr>
        <xdr:cNvPr id="833" name="Рисунок 7">
          <a:extLst>
            <a:ext uri="{FF2B5EF4-FFF2-40B4-BE49-F238E27FC236}">
              <a16:creationId xmlns:a16="http://schemas.microsoft.com/office/drawing/2014/main" id="{A19AAE28-32D6-43A2-9905-03AE36C95854}"/>
            </a:ext>
          </a:extLst>
        </xdr:cNvPr>
        <xdr:cNvPicPr preferRelativeResize="0">
          <a:picLocks/>
        </xdr:cNvPicPr>
      </xdr:nvPicPr>
      <xdr:blipFill>
        <a:blip xmlns:r="http://schemas.openxmlformats.org/officeDocument/2006/relationships" r:embed="rId454" cstate="email">
          <a:extLst>
            <a:ext uri="{28A0092B-C50C-407E-A947-70E740481C1C}">
              <a14:useLocalDpi xmlns:a14="http://schemas.microsoft.com/office/drawing/2010/main"/>
            </a:ext>
          </a:extLst>
        </a:blip>
        <a:srcRect/>
        <a:stretch/>
      </xdr:blipFill>
      <xdr:spPr bwMode="auto">
        <a:xfrm>
          <a:off x="8844313" y="1189932022"/>
          <a:ext cx="1221445" cy="1849269"/>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361299</xdr:colOff>
      <xdr:row>1467</xdr:row>
      <xdr:rowOff>127000</xdr:rowOff>
    </xdr:from>
    <xdr:to>
      <xdr:col>2</xdr:col>
      <xdr:colOff>298810</xdr:colOff>
      <xdr:row>1469</xdr:row>
      <xdr:rowOff>96384</xdr:rowOff>
    </xdr:to>
    <xdr:pic>
      <xdr:nvPicPr>
        <xdr:cNvPr id="837" name="Рисунок 7">
          <a:extLst>
            <a:ext uri="{FF2B5EF4-FFF2-40B4-BE49-F238E27FC236}">
              <a16:creationId xmlns:a16="http://schemas.microsoft.com/office/drawing/2014/main" id="{D2168F77-04E7-4668-B9E8-7C8A63994F56}"/>
            </a:ext>
          </a:extLst>
        </xdr:cNvPr>
        <xdr:cNvPicPr preferRelativeResize="0">
          <a:picLocks/>
        </xdr:cNvPicPr>
      </xdr:nvPicPr>
      <xdr:blipFill>
        <a:blip xmlns:r="http://schemas.openxmlformats.org/officeDocument/2006/relationships" r:embed="rId455" cstate="email">
          <a:extLst>
            <a:ext uri="{28A0092B-C50C-407E-A947-70E740481C1C}">
              <a14:useLocalDpi xmlns:a14="http://schemas.microsoft.com/office/drawing/2010/main"/>
            </a:ext>
          </a:extLst>
        </a:blip>
        <a:srcRect/>
        <a:stretch/>
      </xdr:blipFill>
      <xdr:spPr bwMode="auto">
        <a:xfrm>
          <a:off x="361299" y="1440812239"/>
          <a:ext cx="1254446" cy="1899232"/>
        </a:xfrm>
        <a:prstGeom prst="rect">
          <a:avLst/>
        </a:prstGeom>
        <a:noFill/>
        <a:ln w="317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42</xdr:row>
      <xdr:rowOff>127180</xdr:rowOff>
    </xdr:from>
    <xdr:to>
      <xdr:col>2</xdr:col>
      <xdr:colOff>304512</xdr:colOff>
      <xdr:row>44</xdr:row>
      <xdr:rowOff>96564</xdr:rowOff>
    </xdr:to>
    <xdr:pic>
      <xdr:nvPicPr>
        <xdr:cNvPr id="844" name="Picture 103119">
          <a:extLst>
            <a:ext uri="{FF2B5EF4-FFF2-40B4-BE49-F238E27FC236}">
              <a16:creationId xmlns:a16="http://schemas.microsoft.com/office/drawing/2014/main" id="{38E07F24-B072-4202-B973-3985DDB5EBE4}"/>
            </a:ext>
          </a:extLst>
        </xdr:cNvPr>
        <xdr:cNvPicPr preferRelativeResize="0">
          <a:picLocks noChangeArrowheads="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bwMode="auto">
        <a:xfrm>
          <a:off x="355600" y="37769980"/>
          <a:ext cx="1263362" cy="1902959"/>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358945</xdr:colOff>
      <xdr:row>42</xdr:row>
      <xdr:rowOff>127180</xdr:rowOff>
    </xdr:from>
    <xdr:to>
      <xdr:col>2</xdr:col>
      <xdr:colOff>301166</xdr:colOff>
      <xdr:row>44</xdr:row>
      <xdr:rowOff>96564</xdr:rowOff>
    </xdr:to>
    <xdr:pic>
      <xdr:nvPicPr>
        <xdr:cNvPr id="845" name="Picture 103119">
          <a:extLst>
            <a:ext uri="{FF2B5EF4-FFF2-40B4-BE49-F238E27FC236}">
              <a16:creationId xmlns:a16="http://schemas.microsoft.com/office/drawing/2014/main" id="{E5272F71-A667-44C6-8F67-FBA2E02997F7}"/>
            </a:ext>
          </a:extLst>
        </xdr:cNvPr>
        <xdr:cNvPicPr preferRelativeResize="0">
          <a:picLocks noChangeArrowheads="1"/>
        </xdr:cNvPicPr>
      </xdr:nvPicPr>
      <xdr:blipFill>
        <a:blip xmlns:r="http://schemas.openxmlformats.org/officeDocument/2006/relationships" r:embed="rId456" cstate="email">
          <a:extLst>
            <a:ext uri="{28A0092B-C50C-407E-A947-70E740481C1C}">
              <a14:useLocalDpi xmlns:a14="http://schemas.microsoft.com/office/drawing/2010/main"/>
            </a:ext>
          </a:extLst>
        </a:blip>
        <a:srcRect/>
        <a:stretch/>
      </xdr:blipFill>
      <xdr:spPr bwMode="auto">
        <a:xfrm>
          <a:off x="358945" y="38998705"/>
          <a:ext cx="1256671" cy="1902959"/>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358827</xdr:colOff>
      <xdr:row>315</xdr:row>
      <xdr:rowOff>127361</xdr:rowOff>
    </xdr:from>
    <xdr:to>
      <xdr:col>2</xdr:col>
      <xdr:colOff>301285</xdr:colOff>
      <xdr:row>317</xdr:row>
      <xdr:rowOff>96745</xdr:rowOff>
    </xdr:to>
    <xdr:pic>
      <xdr:nvPicPr>
        <xdr:cNvPr id="858" name="Picture 103119">
          <a:extLst>
            <a:ext uri="{FF2B5EF4-FFF2-40B4-BE49-F238E27FC236}">
              <a16:creationId xmlns:a16="http://schemas.microsoft.com/office/drawing/2014/main" id="{440E9558-46B3-4B07-AF95-2AA2F4C0C2ED}"/>
            </a:ext>
          </a:extLst>
        </xdr:cNvPr>
        <xdr:cNvPicPr preferRelativeResize="0">
          <a:picLocks noChangeArrowheads="1"/>
        </xdr:cNvPicPr>
      </xdr:nvPicPr>
      <xdr:blipFill>
        <a:blip xmlns:r="http://schemas.openxmlformats.org/officeDocument/2006/relationships" r:embed="rId457" cstate="email">
          <a:extLst>
            <a:ext uri="{28A0092B-C50C-407E-A947-70E740481C1C}">
              <a14:useLocalDpi xmlns:a14="http://schemas.microsoft.com/office/drawing/2010/main"/>
            </a:ext>
          </a:extLst>
        </a:blip>
        <a:srcRect/>
        <a:stretch/>
      </xdr:blipFill>
      <xdr:spPr bwMode="auto">
        <a:xfrm>
          <a:off x="358827" y="456946361"/>
          <a:ext cx="1256908" cy="1902959"/>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358828</xdr:colOff>
      <xdr:row>288</xdr:row>
      <xdr:rowOff>127900</xdr:rowOff>
    </xdr:from>
    <xdr:to>
      <xdr:col>2</xdr:col>
      <xdr:colOff>301284</xdr:colOff>
      <xdr:row>290</xdr:row>
      <xdr:rowOff>97282</xdr:rowOff>
    </xdr:to>
    <xdr:pic>
      <xdr:nvPicPr>
        <xdr:cNvPr id="859" name="Picture 103109">
          <a:extLst>
            <a:ext uri="{FF2B5EF4-FFF2-40B4-BE49-F238E27FC236}">
              <a16:creationId xmlns:a16="http://schemas.microsoft.com/office/drawing/2014/main" id="{93EA72C2-0AA0-4F4B-B42D-159603B9CD2D}"/>
            </a:ext>
          </a:extLst>
        </xdr:cNvPr>
        <xdr:cNvPicPr preferRelativeResize="0">
          <a:picLocks noChangeArrowheads="1"/>
        </xdr:cNvPicPr>
      </xdr:nvPicPr>
      <xdr:blipFill>
        <a:blip xmlns:r="http://schemas.openxmlformats.org/officeDocument/2006/relationships" r:embed="rId458" cstate="email">
          <a:extLst>
            <a:ext uri="{28A0092B-C50C-407E-A947-70E740481C1C}">
              <a14:useLocalDpi xmlns:a14="http://schemas.microsoft.com/office/drawing/2010/main"/>
            </a:ext>
          </a:extLst>
        </a:blip>
        <a:srcRect/>
        <a:stretch/>
      </xdr:blipFill>
      <xdr:spPr bwMode="auto">
        <a:xfrm>
          <a:off x="358828" y="427628950"/>
          <a:ext cx="1256906" cy="1902957"/>
        </a:xfrm>
        <a:prstGeom prst="rect">
          <a:avLst/>
        </a:prstGeom>
        <a:noFill/>
        <a:ln w="31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867</xdr:row>
      <xdr:rowOff>127180</xdr:rowOff>
    </xdr:from>
    <xdr:to>
      <xdr:col>2</xdr:col>
      <xdr:colOff>301150</xdr:colOff>
      <xdr:row>869</xdr:row>
      <xdr:rowOff>101245</xdr:rowOff>
    </xdr:to>
    <xdr:pic>
      <xdr:nvPicPr>
        <xdr:cNvPr id="872" name="Picture 103119">
          <a:extLst>
            <a:ext uri="{FF2B5EF4-FFF2-40B4-BE49-F238E27FC236}">
              <a16:creationId xmlns:a16="http://schemas.microsoft.com/office/drawing/2014/main" id="{34D430DB-E341-4315-88D5-E6C1B7BCABD3}"/>
            </a:ext>
          </a:extLst>
        </xdr:cNvPr>
        <xdr:cNvPicPr preferRelativeResize="0">
          <a:picLocks noChangeArrowheads="1"/>
        </xdr:cNvPicPr>
      </xdr:nvPicPr>
      <xdr:blipFill>
        <a:blip xmlns:r="http://schemas.openxmlformats.org/officeDocument/2006/relationships" r:embed="rId459" cstate="email">
          <a:extLst>
            <a:ext uri="{28A0092B-C50C-407E-A947-70E740481C1C}">
              <a14:useLocalDpi xmlns:a14="http://schemas.microsoft.com/office/drawing/2010/main"/>
            </a:ext>
          </a:extLst>
        </a:blip>
        <a:srcRect/>
        <a:stretch/>
      </xdr:blipFill>
      <xdr:spPr bwMode="auto">
        <a:xfrm>
          <a:off x="355600" y="939596980"/>
          <a:ext cx="1260000" cy="190764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355600</xdr:colOff>
      <xdr:row>998</xdr:row>
      <xdr:rowOff>132120</xdr:rowOff>
    </xdr:from>
    <xdr:to>
      <xdr:col>2</xdr:col>
      <xdr:colOff>301150</xdr:colOff>
      <xdr:row>1000</xdr:row>
      <xdr:rowOff>106185</xdr:rowOff>
    </xdr:to>
    <xdr:pic>
      <xdr:nvPicPr>
        <xdr:cNvPr id="873" name="Picture 103119">
          <a:extLst>
            <a:ext uri="{FF2B5EF4-FFF2-40B4-BE49-F238E27FC236}">
              <a16:creationId xmlns:a16="http://schemas.microsoft.com/office/drawing/2014/main" id="{1259AD40-B00E-43EB-B7B7-D2B4FDD04A66}"/>
            </a:ext>
          </a:extLst>
        </xdr:cNvPr>
        <xdr:cNvPicPr preferRelativeResize="0">
          <a:picLocks noChangeArrowheads="1"/>
        </xdr:cNvPicPr>
      </xdr:nvPicPr>
      <xdr:blipFill>
        <a:blip xmlns:r="http://schemas.openxmlformats.org/officeDocument/2006/relationships" r:embed="rId460" cstate="email">
          <a:extLst>
            <a:ext uri="{28A0092B-C50C-407E-A947-70E740481C1C}">
              <a14:useLocalDpi xmlns:a14="http://schemas.microsoft.com/office/drawing/2010/main"/>
            </a:ext>
          </a:extLst>
        </a:blip>
        <a:srcRect/>
        <a:stretch/>
      </xdr:blipFill>
      <xdr:spPr bwMode="auto">
        <a:xfrm>
          <a:off x="355600" y="4152936870"/>
          <a:ext cx="1260000" cy="1907640"/>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358827</xdr:colOff>
      <xdr:row>772</xdr:row>
      <xdr:rowOff>127180</xdr:rowOff>
    </xdr:from>
    <xdr:to>
      <xdr:col>2</xdr:col>
      <xdr:colOff>301284</xdr:colOff>
      <xdr:row>774</xdr:row>
      <xdr:rowOff>96563</xdr:rowOff>
    </xdr:to>
    <xdr:pic>
      <xdr:nvPicPr>
        <xdr:cNvPr id="874" name="Рисунок 2">
          <a:extLst>
            <a:ext uri="{FF2B5EF4-FFF2-40B4-BE49-F238E27FC236}">
              <a16:creationId xmlns:a16="http://schemas.microsoft.com/office/drawing/2014/main" id="{988DE8B7-5894-45AD-9A17-958ED7A56BC9}"/>
            </a:ext>
          </a:extLst>
        </xdr:cNvPr>
        <xdr:cNvPicPr preferRelativeResize="0">
          <a:picLocks/>
        </xdr:cNvPicPr>
      </xdr:nvPicPr>
      <xdr:blipFill>
        <a:blip xmlns:r="http://schemas.openxmlformats.org/officeDocument/2006/relationships" r:embed="rId461" cstate="email">
          <a:extLst>
            <a:ext uri="{28A0092B-C50C-407E-A947-70E740481C1C}">
              <a14:useLocalDpi xmlns:a14="http://schemas.microsoft.com/office/drawing/2010/main"/>
            </a:ext>
          </a:extLst>
        </a:blip>
        <a:srcRect/>
        <a:stretch/>
      </xdr:blipFill>
      <xdr:spPr bwMode="auto">
        <a:xfrm>
          <a:off x="358827" y="868702405"/>
          <a:ext cx="1256907" cy="1902958"/>
        </a:xfrm>
        <a:prstGeom prst="rect">
          <a:avLst/>
        </a:prstGeom>
        <a:noFill/>
        <a:ln w="3175">
          <a:solidFill>
            <a:sysClr val="windowText" lastClr="000000"/>
          </a:solidFill>
          <a:miter lim="800000"/>
          <a:headEnd/>
          <a:tailEnd/>
        </a:ln>
        <a:effectLst>
          <a:outerShdw algn="ctr" rotWithShape="0">
            <a:srgbClr val="000000"/>
          </a:outerShdw>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Z1738"/>
  <sheetViews>
    <sheetView tabSelected="1" topLeftCell="B1" zoomScaleNormal="100" workbookViewId="0">
      <pane ySplit="9" topLeftCell="A10" activePane="bottomLeft" state="frozen"/>
      <selection activeCell="B1" sqref="B1"/>
      <selection pane="bottomLeft" sqref="A1:XFD1048576"/>
    </sheetView>
  </sheetViews>
  <sheetFormatPr defaultColWidth="9.140625" defaultRowHeight="15.75" x14ac:dyDescent="0.25"/>
  <cols>
    <col min="1" max="1" width="3.28515625" style="19" hidden="1" customWidth="1"/>
    <col min="2" max="2" width="19.7109375" style="17" customWidth="1"/>
    <col min="3" max="3" width="9.5703125" style="17" customWidth="1"/>
    <col min="4" max="4" width="17.28515625" style="17" customWidth="1"/>
    <col min="5" max="6" width="6.85546875" style="17" customWidth="1"/>
    <col min="7" max="7" width="6.7109375" style="17" customWidth="1"/>
    <col min="8" max="8" width="6.5703125" style="17" customWidth="1"/>
    <col min="9" max="10" width="6.85546875" style="17" customWidth="1"/>
    <col min="11" max="11" width="7.42578125" style="20" customWidth="1"/>
    <col min="12" max="12" width="6.85546875" style="17" customWidth="1"/>
    <col min="13" max="13" width="7.42578125" style="20" customWidth="1"/>
    <col min="14" max="14" width="6.5703125" style="17" hidden="1" customWidth="1"/>
    <col min="15" max="15" width="6.28515625" style="68" customWidth="1"/>
    <col min="16" max="16" width="6.28515625" style="58" hidden="1" customWidth="1"/>
    <col min="17" max="17" width="6.28515625" style="1" hidden="1" customWidth="1"/>
    <col min="18" max="18" width="6.28515625" style="58" hidden="1" customWidth="1"/>
    <col min="19" max="19" width="10" style="58" customWidth="1"/>
    <col min="20" max="20" width="18.5703125" style="58" customWidth="1"/>
    <col min="21" max="21" width="6.42578125" style="58" hidden="1" customWidth="1"/>
    <col min="22" max="26" width="9.140625" style="58"/>
    <col min="27" max="16384" width="9.140625" style="59"/>
  </cols>
  <sheetData>
    <row r="1" spans="1:23" ht="9" customHeight="1" x14ac:dyDescent="0.25">
      <c r="A1" s="26" t="s">
        <v>668</v>
      </c>
      <c r="B1" s="27"/>
      <c r="C1" s="28">
        <v>969</v>
      </c>
      <c r="D1" s="28"/>
      <c r="E1" s="29"/>
      <c r="F1" s="29"/>
      <c r="G1" s="29"/>
      <c r="H1" s="29"/>
      <c r="I1" s="29"/>
      <c r="J1" s="29"/>
      <c r="K1" s="29"/>
      <c r="L1" s="29"/>
      <c r="M1" s="29"/>
      <c r="N1" s="29"/>
      <c r="O1" s="262" t="s">
        <v>69</v>
      </c>
      <c r="P1" s="157">
        <f>INDEX(P:P,P8)</f>
        <v>0.77378000000000002</v>
      </c>
      <c r="Q1" s="158" t="s">
        <v>0</v>
      </c>
      <c r="R1" s="159"/>
      <c r="S1" s="265" t="s">
        <v>7</v>
      </c>
      <c r="T1" s="271">
        <f ca="1">SUM(T9:T1738)</f>
        <v>0</v>
      </c>
      <c r="U1" s="76"/>
      <c r="V1" s="76"/>
      <c r="W1" s="76"/>
    </row>
    <row r="2" spans="1:23" ht="9" customHeight="1" x14ac:dyDescent="0.25">
      <c r="A2" s="30"/>
      <c r="B2" s="31"/>
      <c r="C2" s="32"/>
      <c r="D2" s="32"/>
      <c r="E2" s="33"/>
      <c r="F2" s="33"/>
      <c r="G2" s="33"/>
      <c r="H2" s="33"/>
      <c r="I2" s="33"/>
      <c r="J2" s="33"/>
      <c r="K2" s="33"/>
      <c r="L2" s="33"/>
      <c r="M2" s="33"/>
      <c r="N2" s="33"/>
      <c r="O2" s="263"/>
      <c r="P2" s="36">
        <v>1</v>
      </c>
      <c r="Q2" s="40" t="s">
        <v>1</v>
      </c>
      <c r="R2" s="75"/>
      <c r="S2" s="266"/>
      <c r="T2" s="272"/>
      <c r="U2" s="76"/>
      <c r="V2" s="76"/>
      <c r="W2" s="76"/>
    </row>
    <row r="3" spans="1:23" ht="9" customHeight="1" x14ac:dyDescent="0.25">
      <c r="A3" s="30"/>
      <c r="B3" s="34"/>
      <c r="C3" s="32"/>
      <c r="D3" s="32"/>
      <c r="E3" s="33"/>
      <c r="F3" s="33"/>
      <c r="G3" s="33"/>
      <c r="H3" s="33"/>
      <c r="I3" s="33"/>
      <c r="J3" s="33"/>
      <c r="K3" s="33"/>
      <c r="L3" s="33"/>
      <c r="M3" s="33"/>
      <c r="N3" s="33"/>
      <c r="O3" s="263"/>
      <c r="P3" s="36">
        <v>0.94999</v>
      </c>
      <c r="Q3" s="40" t="s">
        <v>2</v>
      </c>
      <c r="R3" s="75"/>
      <c r="S3" s="266"/>
      <c r="T3" s="272"/>
      <c r="U3" s="76"/>
      <c r="V3" s="76"/>
      <c r="W3" s="76"/>
    </row>
    <row r="4" spans="1:23" ht="9" customHeight="1" x14ac:dyDescent="0.25">
      <c r="A4" s="30"/>
      <c r="B4" s="34"/>
      <c r="C4" s="32"/>
      <c r="D4" s="32"/>
      <c r="E4" s="33"/>
      <c r="F4" s="33"/>
      <c r="G4" s="33"/>
      <c r="H4" s="33"/>
      <c r="I4" s="33"/>
      <c r="J4" s="35"/>
      <c r="K4" s="33"/>
      <c r="L4" s="35"/>
      <c r="M4" s="33"/>
      <c r="N4" s="33"/>
      <c r="O4" s="263"/>
      <c r="P4" s="42">
        <v>0.90249999999999997</v>
      </c>
      <c r="Q4" s="40" t="s">
        <v>3</v>
      </c>
      <c r="R4" s="75"/>
      <c r="S4" s="266"/>
      <c r="T4" s="272"/>
      <c r="U4" s="76"/>
      <c r="V4" s="76"/>
      <c r="W4" s="76"/>
    </row>
    <row r="5" spans="1:23" ht="9" customHeight="1" x14ac:dyDescent="0.25">
      <c r="A5" s="30"/>
      <c r="B5" s="34"/>
      <c r="C5" s="32"/>
      <c r="D5" s="32"/>
      <c r="E5" s="33"/>
      <c r="F5" s="33"/>
      <c r="G5" s="33"/>
      <c r="H5" s="33"/>
      <c r="I5" s="33"/>
      <c r="J5" s="33"/>
      <c r="K5" s="33"/>
      <c r="L5" s="33"/>
      <c r="M5" s="33"/>
      <c r="N5" s="33"/>
      <c r="O5" s="263"/>
      <c r="P5" s="36">
        <v>0.85733999999999999</v>
      </c>
      <c r="Q5" s="40" t="s">
        <v>4</v>
      </c>
      <c r="R5" s="75"/>
      <c r="S5" s="266"/>
      <c r="T5" s="272"/>
      <c r="U5" s="76"/>
      <c r="V5" s="76"/>
      <c r="W5" s="76"/>
    </row>
    <row r="6" spans="1:23" ht="9" customHeight="1" x14ac:dyDescent="0.25">
      <c r="A6" s="30"/>
      <c r="B6" s="34"/>
      <c r="C6" s="32"/>
      <c r="D6" s="32"/>
      <c r="E6" s="33"/>
      <c r="F6" s="33"/>
      <c r="G6" s="33"/>
      <c r="H6" s="33"/>
      <c r="I6" s="33"/>
      <c r="J6" s="33"/>
      <c r="K6" s="33"/>
      <c r="L6" s="33"/>
      <c r="M6" s="33"/>
      <c r="N6" s="33"/>
      <c r="O6" s="263"/>
      <c r="P6" s="36">
        <v>0.8145</v>
      </c>
      <c r="Q6" s="40" t="s">
        <v>5</v>
      </c>
      <c r="R6" s="75"/>
      <c r="S6" s="266"/>
      <c r="T6" s="272"/>
      <c r="U6" s="76"/>
      <c r="V6" s="76"/>
      <c r="W6" s="76"/>
    </row>
    <row r="7" spans="1:23" ht="3.75" customHeight="1" thickBot="1" x14ac:dyDescent="0.3">
      <c r="A7" s="30"/>
      <c r="B7" s="34"/>
      <c r="C7" s="32"/>
      <c r="D7" s="32"/>
      <c r="E7" s="33"/>
      <c r="F7" s="33"/>
      <c r="G7" s="33"/>
      <c r="H7" s="33"/>
      <c r="I7" s="33"/>
      <c r="J7" s="33"/>
      <c r="K7" s="33"/>
      <c r="L7" s="33"/>
      <c r="M7" s="33"/>
      <c r="N7" s="33"/>
      <c r="O7" s="263"/>
      <c r="P7" s="36">
        <v>0.77378000000000002</v>
      </c>
      <c r="Q7" s="40" t="s">
        <v>6</v>
      </c>
      <c r="R7" s="75"/>
      <c r="S7" s="266"/>
      <c r="T7" s="273"/>
      <c r="U7" s="76"/>
      <c r="V7" s="76"/>
      <c r="W7" s="76"/>
    </row>
    <row r="8" spans="1:23" ht="25.5" customHeight="1" thickBot="1" x14ac:dyDescent="0.3">
      <c r="A8" s="30"/>
      <c r="B8" s="160"/>
      <c r="C8" s="161"/>
      <c r="D8" s="161"/>
      <c r="E8" s="162"/>
      <c r="F8" s="162"/>
      <c r="G8" s="162"/>
      <c r="H8" s="162"/>
      <c r="I8" s="162"/>
      <c r="J8" s="162"/>
      <c r="K8" s="162"/>
      <c r="L8" s="162"/>
      <c r="M8" s="162"/>
      <c r="N8" s="162"/>
      <c r="O8" s="264"/>
      <c r="P8" s="163">
        <f>Q8+1</f>
        <v>7</v>
      </c>
      <c r="Q8" s="164">
        <v>6</v>
      </c>
      <c r="R8" s="165"/>
      <c r="S8" s="267"/>
      <c r="T8" s="44" t="s">
        <v>8</v>
      </c>
      <c r="U8" s="76"/>
      <c r="V8" s="76"/>
      <c r="W8" s="76"/>
    </row>
    <row r="9" spans="1:23" ht="48.2" customHeight="1" thickBot="1" x14ac:dyDescent="0.3">
      <c r="A9" s="41"/>
      <c r="B9" s="150"/>
      <c r="C9" s="151"/>
      <c r="D9" s="152"/>
      <c r="E9" s="153"/>
      <c r="F9" s="153"/>
      <c r="G9" s="153"/>
      <c r="H9" s="153"/>
      <c r="I9" s="153"/>
      <c r="J9" s="153"/>
      <c r="K9" s="153"/>
      <c r="L9" s="153"/>
      <c r="M9" s="154"/>
      <c r="N9" s="155"/>
      <c r="O9" s="156">
        <v>0</v>
      </c>
      <c r="P9" s="36"/>
      <c r="Q9" s="40" t="e">
        <v>#N/A</v>
      </c>
      <c r="R9" s="76"/>
      <c r="S9" s="37"/>
      <c r="T9" s="38"/>
      <c r="U9" s="76"/>
      <c r="V9" s="76"/>
      <c r="W9" s="76"/>
    </row>
    <row r="10" spans="1:23" ht="33.75" thickBot="1" x14ac:dyDescent="0.3">
      <c r="A10" s="45"/>
      <c r="B10" s="97" t="s">
        <v>60</v>
      </c>
      <c r="C10" s="98"/>
      <c r="D10" s="98"/>
      <c r="E10" s="98"/>
      <c r="F10" s="98"/>
      <c r="G10" s="98"/>
      <c r="H10" s="98"/>
      <c r="I10" s="98"/>
      <c r="J10" s="98"/>
      <c r="K10" s="98"/>
      <c r="L10" s="98"/>
      <c r="M10" s="98"/>
      <c r="N10" s="12"/>
      <c r="O10" s="77" t="str">
        <f ca="1">IF(D10="цвет",SUM(O11:INDIRECT("N"&amp;R10)),IF(SUM(E10:N10)=0,"",SUM(E10:N10)))</f>
        <v/>
      </c>
      <c r="Q10" s="43" t="e">
        <f>IF(C10&lt;&gt;0,C10,Q9)</f>
        <v>#N/A</v>
      </c>
      <c r="R10" s="57">
        <f ca="1">IF(D10="Посмотреть большую фотографию на сайте",CELL("строка",O10),R11)</f>
        <v>15</v>
      </c>
    </row>
    <row r="11" spans="1:23" customFormat="1" ht="23.25" customHeight="1" thickBot="1" x14ac:dyDescent="0.3">
      <c r="A11" s="102"/>
      <c r="B11" s="193" t="s">
        <v>632</v>
      </c>
      <c r="C11" s="194"/>
      <c r="D11" s="195"/>
      <c r="E11" s="196"/>
      <c r="F11" s="196"/>
      <c r="G11" s="196"/>
      <c r="H11" s="196"/>
      <c r="I11" s="196"/>
      <c r="J11" s="196"/>
      <c r="K11" s="196"/>
      <c r="L11" s="196"/>
      <c r="M11" s="196"/>
      <c r="N11" s="197"/>
      <c r="O11" s="118" t="str">
        <f ca="1">IF(D11="цвет",SUM(O12:INDIRECT("N"&amp;R11)),IF(SUM(E11:N11)=0,"",SUM(E11:N11)))</f>
        <v/>
      </c>
      <c r="P11" s="109" t="s">
        <v>54</v>
      </c>
      <c r="Q11" s="110" t="e">
        <f t="shared" ref="Q11:Q74" si="0">IF(C11&lt;&gt;0,C11,Q10)</f>
        <v>#N/A</v>
      </c>
      <c r="R11" s="111">
        <f t="shared" ref="R11:R74" ca="1" si="1">IF(D11="Посмотреть большую фотографию на сайте",CELL("строка",O11),R12)</f>
        <v>15</v>
      </c>
      <c r="S11" s="114"/>
      <c r="T11" s="114"/>
      <c r="U11" s="114"/>
      <c r="V11" s="114"/>
      <c r="W11" s="114"/>
    </row>
    <row r="12" spans="1:23" customFormat="1" ht="17.25" thickBot="1" x14ac:dyDescent="0.3">
      <c r="A12" s="102"/>
      <c r="B12" s="237" t="s">
        <v>633</v>
      </c>
      <c r="C12" s="132">
        <v>3926</v>
      </c>
      <c r="D12" s="133" t="s">
        <v>9</v>
      </c>
      <c r="E12" s="105" t="s">
        <v>11</v>
      </c>
      <c r="F12" s="105" t="s">
        <v>12</v>
      </c>
      <c r="G12" s="105" t="s">
        <v>13</v>
      </c>
      <c r="H12" s="105" t="s">
        <v>14</v>
      </c>
      <c r="I12" s="105" t="s">
        <v>15</v>
      </c>
      <c r="J12" s="105" t="s">
        <v>16</v>
      </c>
      <c r="K12" s="105"/>
      <c r="L12" s="105"/>
      <c r="M12" s="105"/>
      <c r="N12" s="105"/>
      <c r="O12" s="130">
        <f ca="1">IF(D12="цвет",SUM(O13:INDIRECT("N"&amp;R12)),IF(SUM(E12:N12)=0,"",SUM(E12:N12)))</f>
        <v>0</v>
      </c>
      <c r="P12" s="109">
        <v>3358</v>
      </c>
      <c r="Q12" s="110">
        <f t="shared" si="0"/>
        <v>3926</v>
      </c>
      <c r="R12" s="111">
        <f t="shared" ca="1" si="1"/>
        <v>15</v>
      </c>
      <c r="S12" s="112">
        <f>IF(U12&gt;0,ROUND((U12),0),ROUND((P12*$P$1),0))</f>
        <v>1290</v>
      </c>
      <c r="T12" s="113">
        <f ca="1">O12*S12</f>
        <v>0</v>
      </c>
      <c r="U12" s="114">
        <f>VLOOKUP(C12,Лист2!A$1:B$899,2,FALSE)</f>
        <v>1290</v>
      </c>
      <c r="V12" s="114"/>
      <c r="W12" s="114"/>
    </row>
    <row r="13" spans="1:23" customFormat="1" ht="17.25" thickBot="1" x14ac:dyDescent="0.3">
      <c r="A13" s="102"/>
      <c r="B13" s="225"/>
      <c r="C13" s="115"/>
      <c r="D13" s="134" t="s">
        <v>534</v>
      </c>
      <c r="E13" s="131"/>
      <c r="F13" s="144"/>
      <c r="G13" s="131"/>
      <c r="H13" s="131"/>
      <c r="I13" s="131"/>
      <c r="J13" s="131"/>
      <c r="K13" s="131"/>
      <c r="L13" s="131"/>
      <c r="M13" s="131"/>
      <c r="N13" s="131"/>
      <c r="O13" s="118" t="str">
        <f ca="1">IF(D13="цвет",SUM(O14:INDIRECT("N"&amp;R13)),IF(SUM(E13:N13)=0,"",SUM(E13:N13)))</f>
        <v/>
      </c>
      <c r="P13" s="109" t="s">
        <v>54</v>
      </c>
      <c r="Q13" s="110">
        <f t="shared" si="0"/>
        <v>3926</v>
      </c>
      <c r="R13" s="111">
        <f t="shared" ca="1" si="1"/>
        <v>15</v>
      </c>
      <c r="S13" s="119"/>
      <c r="T13" s="120"/>
      <c r="U13" s="114" t="e">
        <f>VLOOKUP(C13,Лист2!A$1:B$899,2,FALSE)</f>
        <v>#N/A</v>
      </c>
      <c r="V13" s="114"/>
      <c r="W13" s="114"/>
    </row>
    <row r="14" spans="1:23" customFormat="1" ht="135" customHeight="1" x14ac:dyDescent="0.25">
      <c r="A14" s="102"/>
      <c r="B14" s="225"/>
      <c r="C14" s="136"/>
      <c r="D14" s="240" t="s">
        <v>634</v>
      </c>
      <c r="E14" s="241"/>
      <c r="F14" s="241"/>
      <c r="G14" s="241"/>
      <c r="H14" s="241"/>
      <c r="I14" s="241"/>
      <c r="J14" s="241"/>
      <c r="K14" s="241"/>
      <c r="L14" s="241"/>
      <c r="M14" s="241"/>
      <c r="N14" s="242"/>
      <c r="O14" s="118" t="str">
        <f ca="1">IF(D14="цвет",SUM(O15:INDIRECT("N"&amp;R14)),IF(SUM(E14:N14)=0,"",SUM(E14:N14)))</f>
        <v/>
      </c>
      <c r="P14" s="109" t="s">
        <v>54</v>
      </c>
      <c r="Q14" s="110">
        <f t="shared" si="0"/>
        <v>3926</v>
      </c>
      <c r="R14" s="111">
        <f t="shared" ca="1" si="1"/>
        <v>15</v>
      </c>
      <c r="S14" s="119"/>
      <c r="T14" s="120"/>
      <c r="U14" s="114" t="e">
        <f>VLOOKUP(C14,Лист2!A$1:B$899,2,FALSE)</f>
        <v>#N/A</v>
      </c>
      <c r="V14" s="114"/>
      <c r="W14" s="114"/>
    </row>
    <row r="15" spans="1:23" customFormat="1" ht="17.45" customHeight="1" thickBot="1" x14ac:dyDescent="0.3">
      <c r="A15" s="102"/>
      <c r="B15" s="239"/>
      <c r="C15" s="135"/>
      <c r="D15" s="219" t="str">
        <f>HYPERLINK("https://miamia.ru/search/index.php?q="&amp;Q15&amp;"&amp;s=Поиск?utm_source=Excel&amp;utm_medium=Nalichie&amp;utm_content="&amp;Q15&amp;"","Посмотреть большую фотографию на сайте")</f>
        <v>Посмотреть большую фотографию на сайте</v>
      </c>
      <c r="E15" s="220"/>
      <c r="F15" s="220"/>
      <c r="G15" s="220"/>
      <c r="H15" s="220"/>
      <c r="I15" s="220"/>
      <c r="J15" s="220"/>
      <c r="K15" s="220"/>
      <c r="L15" s="220"/>
      <c r="M15" s="220"/>
      <c r="N15" s="221"/>
      <c r="O15" s="118" t="str">
        <f ca="1">IF(D15="цвет",SUM(O16:INDIRECT("N"&amp;R15)),IF(SUM(E15:N15)=0,"",SUM(E15:N15)))</f>
        <v/>
      </c>
      <c r="P15" s="109" t="s">
        <v>54</v>
      </c>
      <c r="Q15" s="110">
        <f t="shared" si="0"/>
        <v>3926</v>
      </c>
      <c r="R15" s="111">
        <f t="shared" ca="1" si="1"/>
        <v>15</v>
      </c>
      <c r="S15" s="114"/>
      <c r="T15" s="114"/>
      <c r="U15" s="114" t="e">
        <f>VLOOKUP(C15,Лист2!A$1:B$899,2,FALSE)</f>
        <v>#N/A</v>
      </c>
      <c r="V15" s="114"/>
      <c r="W15" s="114"/>
    </row>
    <row r="16" spans="1:23" customFormat="1" ht="17.25" thickBot="1" x14ac:dyDescent="0.3">
      <c r="A16" s="102"/>
      <c r="B16" s="237" t="s">
        <v>633</v>
      </c>
      <c r="C16" s="132">
        <v>3928</v>
      </c>
      <c r="D16" s="133" t="s">
        <v>9</v>
      </c>
      <c r="E16" s="106" t="s">
        <v>13</v>
      </c>
      <c r="F16" s="106" t="s">
        <v>14</v>
      </c>
      <c r="G16" s="105" t="s">
        <v>15</v>
      </c>
      <c r="H16" s="105" t="s">
        <v>16</v>
      </c>
      <c r="I16" s="105" t="s">
        <v>20</v>
      </c>
      <c r="J16" s="105" t="s">
        <v>21</v>
      </c>
      <c r="K16" s="105"/>
      <c r="L16" s="105"/>
      <c r="M16" s="105"/>
      <c r="N16" s="105"/>
      <c r="O16" s="130">
        <f ca="1">IF(D16="цвет",SUM(O17:INDIRECT("N"&amp;R16)),IF(SUM(E16:N16)=0,"",SUM(E16:N16)))</f>
        <v>0</v>
      </c>
      <c r="P16" s="109">
        <v>2453</v>
      </c>
      <c r="Q16" s="110">
        <f t="shared" si="0"/>
        <v>3928</v>
      </c>
      <c r="R16" s="111">
        <f t="shared" ca="1" si="1"/>
        <v>19</v>
      </c>
      <c r="S16" s="112">
        <f>IF(U16&gt;0,ROUND((U16),0),ROUND((P16*$P$1),0))</f>
        <v>990</v>
      </c>
      <c r="T16" s="113">
        <f ca="1">O16*S16</f>
        <v>0</v>
      </c>
      <c r="U16" s="114">
        <f>VLOOKUP(C16,Лист2!A$1:B$899,2,FALSE)</f>
        <v>990</v>
      </c>
      <c r="V16" s="114"/>
      <c r="W16" s="114"/>
    </row>
    <row r="17" spans="1:26" customFormat="1" ht="17.25" thickBot="1" x14ac:dyDescent="0.3">
      <c r="A17" s="102"/>
      <c r="B17" s="225"/>
      <c r="C17" s="115"/>
      <c r="D17" s="134" t="s">
        <v>534</v>
      </c>
      <c r="E17" s="131"/>
      <c r="F17" s="131"/>
      <c r="G17" s="131"/>
      <c r="H17" s="144"/>
      <c r="I17" s="131"/>
      <c r="J17" s="131"/>
      <c r="K17" s="131"/>
      <c r="L17" s="131"/>
      <c r="M17" s="131"/>
      <c r="N17" s="131"/>
      <c r="O17" s="118" t="str">
        <f ca="1">IF(D17="цвет",SUM(O18:INDIRECT("N"&amp;R17)),IF(SUM(E17:N17)=0,"",SUM(E17:N17)))</f>
        <v/>
      </c>
      <c r="P17" s="109" t="s">
        <v>54</v>
      </c>
      <c r="Q17" s="110">
        <f t="shared" si="0"/>
        <v>3928</v>
      </c>
      <c r="R17" s="111">
        <f t="shared" ca="1" si="1"/>
        <v>19</v>
      </c>
      <c r="S17" s="119"/>
      <c r="T17" s="120"/>
      <c r="U17" s="114" t="e">
        <f>VLOOKUP(C17,Лист2!A$1:B$899,2,FALSE)</f>
        <v>#N/A</v>
      </c>
      <c r="V17" s="114"/>
      <c r="W17" s="114"/>
    </row>
    <row r="18" spans="1:26" customFormat="1" ht="135" customHeight="1" x14ac:dyDescent="0.25">
      <c r="A18" s="102"/>
      <c r="B18" s="225"/>
      <c r="C18" s="136"/>
      <c r="D18" s="240" t="s">
        <v>635</v>
      </c>
      <c r="E18" s="241"/>
      <c r="F18" s="241"/>
      <c r="G18" s="241"/>
      <c r="H18" s="241"/>
      <c r="I18" s="241"/>
      <c r="J18" s="241"/>
      <c r="K18" s="241"/>
      <c r="L18" s="241"/>
      <c r="M18" s="241"/>
      <c r="N18" s="242"/>
      <c r="O18" s="118" t="str">
        <f ca="1">IF(D18="цвет",SUM(O19:INDIRECT("N"&amp;R18)),IF(SUM(E18:N18)=0,"",SUM(E18:N18)))</f>
        <v/>
      </c>
      <c r="P18" s="109" t="s">
        <v>54</v>
      </c>
      <c r="Q18" s="110">
        <f t="shared" si="0"/>
        <v>3928</v>
      </c>
      <c r="R18" s="111">
        <f t="shared" ca="1" si="1"/>
        <v>19</v>
      </c>
      <c r="S18" s="119"/>
      <c r="T18" s="120"/>
      <c r="U18" s="114" t="e">
        <f>VLOOKUP(C18,Лист2!A$1:B$899,2,FALSE)</f>
        <v>#N/A</v>
      </c>
      <c r="V18" s="114"/>
      <c r="W18" s="114"/>
    </row>
    <row r="19" spans="1:26" customFormat="1" ht="17.45" customHeight="1" thickBot="1" x14ac:dyDescent="0.3">
      <c r="A19" s="102"/>
      <c r="B19" s="239"/>
      <c r="C19" s="135"/>
      <c r="D19" s="219" t="str">
        <f>HYPERLINK("https://miamia.ru/search/index.php?q="&amp;Q19&amp;"&amp;s=Поиск?utm_source=Excel&amp;utm_medium=Nalichie&amp;utm_content="&amp;Q19&amp;"","Посмотреть большую фотографию на сайте")</f>
        <v>Посмотреть большую фотографию на сайте</v>
      </c>
      <c r="E19" s="220"/>
      <c r="F19" s="220"/>
      <c r="G19" s="220"/>
      <c r="H19" s="220"/>
      <c r="I19" s="220"/>
      <c r="J19" s="220"/>
      <c r="K19" s="220"/>
      <c r="L19" s="220"/>
      <c r="M19" s="220"/>
      <c r="N19" s="221"/>
      <c r="O19" s="118" t="str">
        <f ca="1">IF(D19="цвет",SUM(O20:INDIRECT("N"&amp;R19)),IF(SUM(E19:N19)=0,"",SUM(E19:N19)))</f>
        <v/>
      </c>
      <c r="P19" s="109" t="s">
        <v>54</v>
      </c>
      <c r="Q19" s="110">
        <f t="shared" si="0"/>
        <v>3928</v>
      </c>
      <c r="R19" s="111">
        <f t="shared" ca="1" si="1"/>
        <v>19</v>
      </c>
      <c r="S19" s="114"/>
      <c r="T19" s="114"/>
      <c r="U19" s="114" t="e">
        <f>VLOOKUP(C19,Лист2!A$1:B$899,2,FALSE)</f>
        <v>#N/A</v>
      </c>
      <c r="V19" s="114"/>
      <c r="W19" s="114"/>
    </row>
    <row r="20" spans="1:26" customFormat="1" ht="23.1" customHeight="1" thickBot="1" x14ac:dyDescent="0.3">
      <c r="A20" s="102"/>
      <c r="B20" s="193" t="s">
        <v>505</v>
      </c>
      <c r="C20" s="194"/>
      <c r="D20" s="195"/>
      <c r="E20" s="196"/>
      <c r="F20" s="196"/>
      <c r="G20" s="196"/>
      <c r="H20" s="196"/>
      <c r="I20" s="196"/>
      <c r="J20" s="196"/>
      <c r="K20" s="196"/>
      <c r="L20" s="196"/>
      <c r="M20" s="196"/>
      <c r="N20" s="197"/>
      <c r="O20" s="118" t="str">
        <f ca="1">IF(D20="цвет",SUM(O21:INDIRECT("N"&amp;R20)),IF(SUM(E20:N20)=0,"",SUM(E20:N20)))</f>
        <v/>
      </c>
      <c r="P20" s="109" t="s">
        <v>54</v>
      </c>
      <c r="Q20" s="110">
        <f t="shared" si="0"/>
        <v>3928</v>
      </c>
      <c r="R20" s="111">
        <f t="shared" ca="1" si="1"/>
        <v>24</v>
      </c>
      <c r="S20" s="114"/>
      <c r="T20" s="114"/>
      <c r="U20" s="114" t="e">
        <f>VLOOKUP(C20,Лист2!A$1:B$899,2,FALSE)</f>
        <v>#N/A</v>
      </c>
      <c r="V20" s="114"/>
      <c r="W20" s="114"/>
      <c r="X20" s="114"/>
      <c r="Y20" s="114"/>
      <c r="Z20" s="114"/>
    </row>
    <row r="21" spans="1:26" customFormat="1" ht="17.25" thickBot="1" x14ac:dyDescent="0.3">
      <c r="A21" s="102"/>
      <c r="B21" s="237" t="s">
        <v>506</v>
      </c>
      <c r="C21" s="132">
        <v>3331</v>
      </c>
      <c r="D21" s="133" t="s">
        <v>9</v>
      </c>
      <c r="E21" s="105" t="s">
        <v>10</v>
      </c>
      <c r="F21" s="105" t="s">
        <v>11</v>
      </c>
      <c r="G21" s="105" t="s">
        <v>12</v>
      </c>
      <c r="H21" s="105" t="s">
        <v>13</v>
      </c>
      <c r="I21" s="105" t="s">
        <v>14</v>
      </c>
      <c r="J21" s="105" t="s">
        <v>15</v>
      </c>
      <c r="K21" s="105"/>
      <c r="L21" s="105"/>
      <c r="M21" s="105"/>
      <c r="N21" s="105"/>
      <c r="O21" s="130">
        <f ca="1">IF(D21="цвет",SUM(O22:INDIRECT("N"&amp;R21)),IF(SUM(E21:N21)=0,"",SUM(E21:N21)))</f>
        <v>0</v>
      </c>
      <c r="P21" s="109">
        <v>2324</v>
      </c>
      <c r="Q21" s="110">
        <f t="shared" si="0"/>
        <v>3331</v>
      </c>
      <c r="R21" s="111">
        <f t="shared" ca="1" si="1"/>
        <v>24</v>
      </c>
      <c r="S21" s="112">
        <f>IF(U21&gt;0,ROUND((U21),0),ROUND((P21*$P$1),0))</f>
        <v>990</v>
      </c>
      <c r="T21" s="113">
        <f ca="1">O21*S21</f>
        <v>0</v>
      </c>
      <c r="U21" s="114">
        <f>VLOOKUP(C21,Лист2!A$1:B$899,2,FALSE)</f>
        <v>990</v>
      </c>
      <c r="V21" s="114"/>
      <c r="W21" s="114"/>
      <c r="X21" s="114"/>
      <c r="Y21" s="114"/>
      <c r="Z21" s="114"/>
    </row>
    <row r="22" spans="1:26" customFormat="1" ht="17.25" thickBot="1" x14ac:dyDescent="0.3">
      <c r="A22" s="102"/>
      <c r="B22" s="225"/>
      <c r="C22" s="115"/>
      <c r="D22" s="134" t="s">
        <v>28</v>
      </c>
      <c r="E22" s="131"/>
      <c r="F22" s="131"/>
      <c r="G22" s="144"/>
      <c r="H22" s="131"/>
      <c r="I22" s="131"/>
      <c r="J22" s="131"/>
      <c r="K22" s="131"/>
      <c r="L22" s="131"/>
      <c r="M22" s="131"/>
      <c r="N22" s="131"/>
      <c r="O22" s="118" t="str">
        <f ca="1">IF(D22="цвет",SUM(O23:INDIRECT("N"&amp;R22)),IF(SUM(E22:N22)=0,"",SUM(E22:N22)))</f>
        <v/>
      </c>
      <c r="P22" s="109" t="s">
        <v>54</v>
      </c>
      <c r="Q22" s="110">
        <f t="shared" si="0"/>
        <v>3331</v>
      </c>
      <c r="R22" s="111">
        <f t="shared" ca="1" si="1"/>
        <v>24</v>
      </c>
      <c r="S22" s="119"/>
      <c r="T22" s="120"/>
      <c r="U22" s="114" t="e">
        <f>VLOOKUP(C22,Лист2!A$1:B$899,2,FALSE)</f>
        <v>#N/A</v>
      </c>
      <c r="V22" s="114"/>
      <c r="W22" s="114"/>
      <c r="X22" s="114"/>
      <c r="Y22" s="114"/>
      <c r="Z22" s="114"/>
    </row>
    <row r="23" spans="1:26" customFormat="1" ht="135" customHeight="1" x14ac:dyDescent="0.25">
      <c r="A23" s="102"/>
      <c r="B23" s="225"/>
      <c r="C23" s="136"/>
      <c r="D23" s="240" t="s">
        <v>507</v>
      </c>
      <c r="E23" s="241"/>
      <c r="F23" s="241"/>
      <c r="G23" s="241"/>
      <c r="H23" s="241"/>
      <c r="I23" s="241"/>
      <c r="J23" s="241"/>
      <c r="K23" s="241"/>
      <c r="L23" s="241"/>
      <c r="M23" s="241"/>
      <c r="N23" s="242"/>
      <c r="O23" s="118" t="str">
        <f ca="1">IF(D23="цвет",SUM(O24:INDIRECT("N"&amp;R23)),IF(SUM(E23:N23)=0,"",SUM(E23:N23)))</f>
        <v/>
      </c>
      <c r="P23" s="109" t="s">
        <v>54</v>
      </c>
      <c r="Q23" s="110">
        <f t="shared" si="0"/>
        <v>3331</v>
      </c>
      <c r="R23" s="111">
        <f t="shared" ca="1" si="1"/>
        <v>24</v>
      </c>
      <c r="S23" s="119"/>
      <c r="T23" s="120"/>
      <c r="U23" s="114" t="e">
        <f>VLOOKUP(C23,Лист2!A$1:B$899,2,FALSE)</f>
        <v>#N/A</v>
      </c>
      <c r="V23" s="114"/>
      <c r="W23" s="114"/>
      <c r="X23" s="114"/>
      <c r="Y23" s="114"/>
      <c r="Z23" s="114"/>
    </row>
    <row r="24" spans="1:26" customFormat="1" ht="17.45" customHeight="1" thickBot="1" x14ac:dyDescent="0.3">
      <c r="A24" s="102"/>
      <c r="B24" s="239"/>
      <c r="C24" s="135"/>
      <c r="D24" s="219" t="str">
        <f>HYPERLINK("https://miamia.ru/search/index.php?q="&amp;Q24&amp;"&amp;s=Поиск?utm_source=Excel&amp;utm_medium=Nalichie&amp;utm_content="&amp;Q24&amp;"","Посмотреть большую фотографию на сайте")</f>
        <v>Посмотреть большую фотографию на сайте</v>
      </c>
      <c r="E24" s="220"/>
      <c r="F24" s="220"/>
      <c r="G24" s="220"/>
      <c r="H24" s="220"/>
      <c r="I24" s="220"/>
      <c r="J24" s="220"/>
      <c r="K24" s="220"/>
      <c r="L24" s="220"/>
      <c r="M24" s="220"/>
      <c r="N24" s="221"/>
      <c r="O24" s="118" t="str">
        <f ca="1">IF(D24="цвет",SUM(O25:INDIRECT("N"&amp;R24)),IF(SUM(E24:N24)=0,"",SUM(E24:N24)))</f>
        <v/>
      </c>
      <c r="P24" s="109" t="s">
        <v>54</v>
      </c>
      <c r="Q24" s="110">
        <f t="shared" si="0"/>
        <v>3331</v>
      </c>
      <c r="R24" s="111">
        <f t="shared" ca="1" si="1"/>
        <v>24</v>
      </c>
      <c r="S24" s="114"/>
      <c r="T24" s="114"/>
      <c r="U24" s="114" t="e">
        <f>VLOOKUP(C24,Лист2!A$1:B$899,2,FALSE)</f>
        <v>#N/A</v>
      </c>
      <c r="V24" s="114"/>
      <c r="W24" s="114"/>
      <c r="X24" s="114"/>
      <c r="Y24" s="114"/>
      <c r="Z24" s="114"/>
    </row>
    <row r="25" spans="1:26" customFormat="1" ht="17.25" thickBot="1" x14ac:dyDescent="0.3">
      <c r="A25" s="102"/>
      <c r="B25" s="225" t="s">
        <v>506</v>
      </c>
      <c r="C25" s="115">
        <v>3334</v>
      </c>
      <c r="D25" s="104" t="s">
        <v>9</v>
      </c>
      <c r="E25" s="201" t="s">
        <v>10</v>
      </c>
      <c r="F25" s="201" t="s">
        <v>17</v>
      </c>
      <c r="G25" s="201" t="s">
        <v>18</v>
      </c>
      <c r="H25" s="201" t="s">
        <v>19</v>
      </c>
      <c r="I25" s="201" t="s">
        <v>22</v>
      </c>
      <c r="J25" s="105"/>
      <c r="K25" s="105"/>
      <c r="L25" s="105"/>
      <c r="M25" s="105"/>
      <c r="N25" s="105"/>
      <c r="O25" s="130">
        <f ca="1">IF(D25="цвет",SUM(O26:INDIRECT("N"&amp;R25)),IF(SUM(E25:N25)=0,"",SUM(E25:N25)))</f>
        <v>0</v>
      </c>
      <c r="P25" s="109">
        <v>2841</v>
      </c>
      <c r="Q25" s="110">
        <f t="shared" si="0"/>
        <v>3334</v>
      </c>
      <c r="R25" s="111">
        <f t="shared" ca="1" si="1"/>
        <v>28</v>
      </c>
      <c r="S25" s="112">
        <f>IF(U25&gt;0,ROUND((U25),0),ROUND((P25*$P$1),0))</f>
        <v>1290</v>
      </c>
      <c r="T25" s="113">
        <f ca="1">O25*S25</f>
        <v>0</v>
      </c>
      <c r="U25" s="114">
        <f>VLOOKUP(C25,Лист2!A$1:B$899,2,FALSE)</f>
        <v>1290</v>
      </c>
      <c r="V25" s="114"/>
      <c r="W25" s="114"/>
      <c r="X25" s="114"/>
      <c r="Y25" s="114"/>
      <c r="Z25" s="114"/>
    </row>
    <row r="26" spans="1:26" customFormat="1" ht="17.25" thickBot="1" x14ac:dyDescent="0.3">
      <c r="A26" s="102"/>
      <c r="B26" s="225"/>
      <c r="C26" s="115"/>
      <c r="D26" s="200" t="s">
        <v>28</v>
      </c>
      <c r="E26" s="131"/>
      <c r="F26" s="275"/>
      <c r="G26" s="131"/>
      <c r="H26" s="131"/>
      <c r="I26" s="131"/>
      <c r="J26" s="131"/>
      <c r="K26" s="131"/>
      <c r="L26" s="131"/>
      <c r="M26" s="131"/>
      <c r="N26" s="131"/>
      <c r="O26" s="118" t="str">
        <f ca="1">IF(D26="цвет",SUM(O27:INDIRECT("N"&amp;R26)),IF(SUM(E26:N26)=0,"",SUM(E26:N26)))</f>
        <v/>
      </c>
      <c r="P26" s="109" t="s">
        <v>54</v>
      </c>
      <c r="Q26" s="110">
        <f t="shared" si="0"/>
        <v>3334</v>
      </c>
      <c r="R26" s="111">
        <f t="shared" ca="1" si="1"/>
        <v>28</v>
      </c>
      <c r="S26" s="119"/>
      <c r="T26" s="120"/>
      <c r="U26" s="114" t="e">
        <f>VLOOKUP(C26,Лист2!A$1:B$899,2,FALSE)</f>
        <v>#N/A</v>
      </c>
      <c r="V26" s="114"/>
      <c r="W26" s="114"/>
      <c r="X26" s="114"/>
      <c r="Y26" s="114"/>
      <c r="Z26" s="114"/>
    </row>
    <row r="27" spans="1:26" customFormat="1" ht="135" customHeight="1" x14ac:dyDescent="0.25">
      <c r="A27" s="102"/>
      <c r="B27" s="225"/>
      <c r="C27" s="115"/>
      <c r="D27" s="247" t="s">
        <v>508</v>
      </c>
      <c r="E27" s="248"/>
      <c r="F27" s="248"/>
      <c r="G27" s="248"/>
      <c r="H27" s="248"/>
      <c r="I27" s="248"/>
      <c r="J27" s="248"/>
      <c r="K27" s="248"/>
      <c r="L27" s="248"/>
      <c r="M27" s="248"/>
      <c r="N27" s="249"/>
      <c r="O27" s="118" t="str">
        <f ca="1">IF(D27="цвет",SUM(O28:INDIRECT("N"&amp;R27)),IF(SUM(E27:N27)=0,"",SUM(E27:N27)))</f>
        <v/>
      </c>
      <c r="P27" s="109" t="s">
        <v>54</v>
      </c>
      <c r="Q27" s="110">
        <f t="shared" si="0"/>
        <v>3334</v>
      </c>
      <c r="R27" s="111">
        <f t="shared" ca="1" si="1"/>
        <v>28</v>
      </c>
      <c r="S27" s="119"/>
      <c r="T27" s="120"/>
      <c r="U27" s="114" t="e">
        <f>VLOOKUP(C27,Лист2!A$1:B$899,2,FALSE)</f>
        <v>#N/A</v>
      </c>
      <c r="V27" s="114"/>
      <c r="W27" s="114"/>
      <c r="X27" s="114"/>
      <c r="Y27" s="114"/>
      <c r="Z27" s="114"/>
    </row>
    <row r="28" spans="1:26" customFormat="1" ht="17.45" customHeight="1" thickBot="1" x14ac:dyDescent="0.3">
      <c r="A28" s="102"/>
      <c r="B28" s="226"/>
      <c r="C28" s="121"/>
      <c r="D28" s="219" t="str">
        <f>HYPERLINK("https://miamia.ru/search/index.php?q="&amp;Q28&amp;"&amp;s=Поиск?utm_source=Excel&amp;utm_medium=Nalichie&amp;utm_content="&amp;Q28&amp;"","Посмотреть большую фотографию на сайте")</f>
        <v>Посмотреть большую фотографию на сайте</v>
      </c>
      <c r="E28" s="220"/>
      <c r="F28" s="220"/>
      <c r="G28" s="220"/>
      <c r="H28" s="220"/>
      <c r="I28" s="220"/>
      <c r="J28" s="220"/>
      <c r="K28" s="220"/>
      <c r="L28" s="220"/>
      <c r="M28" s="220"/>
      <c r="N28" s="221"/>
      <c r="O28" s="118" t="str">
        <f ca="1">IF(D28="цвет",SUM(O29:INDIRECT("N"&amp;R28)),IF(SUM(E28:N28)=0,"",SUM(E28:N28)))</f>
        <v/>
      </c>
      <c r="P28" s="109" t="s">
        <v>54</v>
      </c>
      <c r="Q28" s="110">
        <f t="shared" si="0"/>
        <v>3334</v>
      </c>
      <c r="R28" s="111">
        <f t="shared" ca="1" si="1"/>
        <v>28</v>
      </c>
      <c r="S28" s="119"/>
      <c r="T28" s="120"/>
      <c r="U28" s="114" t="e">
        <f>VLOOKUP(C28,Лист2!A$1:B$899,2,FALSE)</f>
        <v>#N/A</v>
      </c>
      <c r="V28" s="114"/>
      <c r="W28" s="114"/>
      <c r="X28" s="114"/>
      <c r="Y28" s="114"/>
      <c r="Z28" s="114"/>
    </row>
    <row r="29" spans="1:26" customFormat="1" ht="17.25" thickBot="1" x14ac:dyDescent="0.3">
      <c r="A29" s="102"/>
      <c r="B29" s="237" t="s">
        <v>506</v>
      </c>
      <c r="C29" s="132">
        <v>3336</v>
      </c>
      <c r="D29" s="133" t="s">
        <v>9</v>
      </c>
      <c r="E29" s="105" t="s">
        <v>11</v>
      </c>
      <c r="F29" s="105" t="s">
        <v>12</v>
      </c>
      <c r="G29" s="105" t="s">
        <v>13</v>
      </c>
      <c r="H29" s="105" t="s">
        <v>14</v>
      </c>
      <c r="I29" s="105" t="s">
        <v>15</v>
      </c>
      <c r="J29" s="105" t="s">
        <v>16</v>
      </c>
      <c r="K29" s="105"/>
      <c r="L29" s="105"/>
      <c r="M29" s="105"/>
      <c r="N29" s="105"/>
      <c r="O29" s="130">
        <f ca="1">IF(D29="цвет",SUM(O30:INDIRECT("N"&amp;R29)),IF(SUM(E29:N29)=0,"",SUM(E29:N29)))</f>
        <v>0</v>
      </c>
      <c r="P29" s="109">
        <v>4521</v>
      </c>
      <c r="Q29" s="110">
        <f t="shared" si="0"/>
        <v>3336</v>
      </c>
      <c r="R29" s="111">
        <f t="shared" ca="1" si="1"/>
        <v>32</v>
      </c>
      <c r="S29" s="112">
        <f>IF(U29&gt;0,ROUND((U29),0),ROUND((P29*$P$1),0))</f>
        <v>1790</v>
      </c>
      <c r="T29" s="113">
        <f ca="1">O29*S29</f>
        <v>0</v>
      </c>
      <c r="U29" s="114">
        <f>VLOOKUP(C29,Лист2!A$1:B$899,2,FALSE)</f>
        <v>1790</v>
      </c>
      <c r="V29" s="114"/>
      <c r="W29" s="114"/>
      <c r="X29" s="114"/>
      <c r="Y29" s="114"/>
      <c r="Z29" s="114"/>
    </row>
    <row r="30" spans="1:26" customFormat="1" ht="17.25" thickBot="1" x14ac:dyDescent="0.3">
      <c r="A30" s="102"/>
      <c r="B30" s="225"/>
      <c r="C30" s="115"/>
      <c r="D30" s="134" t="s">
        <v>28</v>
      </c>
      <c r="E30" s="131"/>
      <c r="F30" s="131"/>
      <c r="G30" s="131"/>
      <c r="H30" s="144"/>
      <c r="I30" s="131"/>
      <c r="J30" s="144"/>
      <c r="K30" s="131"/>
      <c r="L30" s="131"/>
      <c r="M30" s="131"/>
      <c r="N30" s="131"/>
      <c r="O30" s="118" t="str">
        <f ca="1">IF(D30="цвет",SUM(O31:INDIRECT("N"&amp;R30)),IF(SUM(E30:N30)=0,"",SUM(E30:N30)))</f>
        <v/>
      </c>
      <c r="P30" s="109" t="s">
        <v>54</v>
      </c>
      <c r="Q30" s="110">
        <f t="shared" si="0"/>
        <v>3336</v>
      </c>
      <c r="R30" s="111">
        <f t="shared" ca="1" si="1"/>
        <v>32</v>
      </c>
      <c r="S30" s="119"/>
      <c r="T30" s="120"/>
      <c r="U30" s="114" t="e">
        <f>VLOOKUP(C30,Лист2!A$1:B$899,2,FALSE)</f>
        <v>#N/A</v>
      </c>
      <c r="V30" s="114"/>
      <c r="W30" s="114"/>
      <c r="X30" s="114"/>
      <c r="Y30" s="114"/>
      <c r="Z30" s="114"/>
    </row>
    <row r="31" spans="1:26" customFormat="1" ht="144" customHeight="1" x14ac:dyDescent="0.25">
      <c r="A31" s="102"/>
      <c r="B31" s="225"/>
      <c r="C31" s="136"/>
      <c r="D31" s="240" t="s">
        <v>509</v>
      </c>
      <c r="E31" s="241"/>
      <c r="F31" s="241"/>
      <c r="G31" s="241"/>
      <c r="H31" s="241"/>
      <c r="I31" s="241"/>
      <c r="J31" s="241"/>
      <c r="K31" s="241"/>
      <c r="L31" s="241"/>
      <c r="M31" s="241"/>
      <c r="N31" s="242"/>
      <c r="O31" s="118" t="str">
        <f ca="1">IF(D31="цвет",SUM(O32:INDIRECT("N"&amp;R31)),IF(SUM(E31:N31)=0,"",SUM(E31:N31)))</f>
        <v/>
      </c>
      <c r="P31" s="109" t="s">
        <v>54</v>
      </c>
      <c r="Q31" s="110">
        <f t="shared" si="0"/>
        <v>3336</v>
      </c>
      <c r="R31" s="111">
        <f t="shared" ca="1" si="1"/>
        <v>32</v>
      </c>
      <c r="S31" s="119"/>
      <c r="T31" s="120"/>
      <c r="U31" s="114" t="e">
        <f>VLOOKUP(C31,Лист2!A$1:B$899,2,FALSE)</f>
        <v>#N/A</v>
      </c>
      <c r="V31" s="114"/>
      <c r="W31" s="114"/>
      <c r="X31" s="114"/>
      <c r="Y31" s="114"/>
      <c r="Z31" s="114"/>
    </row>
    <row r="32" spans="1:26" customFormat="1" ht="17.45" customHeight="1" thickBot="1" x14ac:dyDescent="0.3">
      <c r="A32" s="102"/>
      <c r="B32" s="239"/>
      <c r="C32" s="135"/>
      <c r="D32" s="219" t="str">
        <f>HYPERLINK("https://miamia.ru/search/index.php?q="&amp;Q32&amp;"&amp;s=Поиск?utm_source=Excel&amp;utm_medium=Nalichie&amp;utm_content="&amp;Q32&amp;"","Посмотреть большую фотографию на сайте")</f>
        <v>Посмотреть большую фотографию на сайте</v>
      </c>
      <c r="E32" s="220"/>
      <c r="F32" s="220"/>
      <c r="G32" s="220"/>
      <c r="H32" s="220"/>
      <c r="I32" s="220"/>
      <c r="J32" s="220"/>
      <c r="K32" s="220"/>
      <c r="L32" s="220"/>
      <c r="M32" s="220"/>
      <c r="N32" s="221"/>
      <c r="O32" s="118" t="str">
        <f ca="1">IF(D32="цвет",SUM(O33:INDIRECT("N"&amp;R32)),IF(SUM(E32:N32)=0,"",SUM(E32:N32)))</f>
        <v/>
      </c>
      <c r="P32" s="109" t="s">
        <v>54</v>
      </c>
      <c r="Q32" s="110">
        <f t="shared" si="0"/>
        <v>3336</v>
      </c>
      <c r="R32" s="111">
        <f t="shared" ca="1" si="1"/>
        <v>32</v>
      </c>
      <c r="S32" s="114"/>
      <c r="T32" s="114"/>
      <c r="U32" s="114" t="e">
        <f>VLOOKUP(C32,Лист2!A$1:B$899,2,FALSE)</f>
        <v>#N/A</v>
      </c>
      <c r="V32" s="114"/>
      <c r="W32" s="114"/>
      <c r="X32" s="114"/>
      <c r="Y32" s="114"/>
      <c r="Z32" s="114"/>
    </row>
    <row r="33" spans="1:26" customFormat="1" ht="17.25" thickBot="1" x14ac:dyDescent="0.3">
      <c r="A33" s="102"/>
      <c r="B33" s="225" t="s">
        <v>506</v>
      </c>
      <c r="C33" s="115">
        <v>3337</v>
      </c>
      <c r="D33" s="104" t="s">
        <v>9</v>
      </c>
      <c r="E33" s="198" t="s">
        <v>11</v>
      </c>
      <c r="F33" s="199" t="s">
        <v>12</v>
      </c>
      <c r="G33" s="199" t="s">
        <v>13</v>
      </c>
      <c r="H33" s="198" t="s">
        <v>14</v>
      </c>
      <c r="I33" s="105" t="s">
        <v>15</v>
      </c>
      <c r="J33" s="105" t="s">
        <v>16</v>
      </c>
      <c r="K33" s="105" t="s">
        <v>20</v>
      </c>
      <c r="L33" s="105" t="s">
        <v>21</v>
      </c>
      <c r="M33" s="105"/>
      <c r="N33" s="105"/>
      <c r="O33" s="130">
        <f ca="1">IF(D33="цвет",SUM(O34:INDIRECT("N"&amp;R33)),IF(SUM(E33:N33)=0,"",SUM(E33:N33)))</f>
        <v>0</v>
      </c>
      <c r="P33" s="109">
        <v>2841</v>
      </c>
      <c r="Q33" s="110">
        <f t="shared" si="0"/>
        <v>3337</v>
      </c>
      <c r="R33" s="111">
        <f t="shared" ca="1" si="1"/>
        <v>36</v>
      </c>
      <c r="S33" s="112">
        <f>IF(U33&gt;0,ROUND((U33),0),ROUND((P33*$P$1),0))</f>
        <v>1290</v>
      </c>
      <c r="T33" s="113">
        <f ca="1">O33*S33</f>
        <v>0</v>
      </c>
      <c r="U33" s="114">
        <f>VLOOKUP(C33,Лист2!A$1:B$899,2,FALSE)</f>
        <v>1290</v>
      </c>
      <c r="V33" s="114"/>
      <c r="W33" s="114"/>
      <c r="X33" s="114"/>
      <c r="Y33" s="114"/>
      <c r="Z33" s="114"/>
    </row>
    <row r="34" spans="1:26" customFormat="1" ht="17.25" thickBot="1" x14ac:dyDescent="0.3">
      <c r="A34" s="102"/>
      <c r="B34" s="225"/>
      <c r="C34" s="115"/>
      <c r="D34" s="200" t="s">
        <v>28</v>
      </c>
      <c r="E34" s="275"/>
      <c r="F34" s="275"/>
      <c r="G34" s="131"/>
      <c r="H34" s="131"/>
      <c r="I34" s="131"/>
      <c r="J34" s="131"/>
      <c r="K34" s="131"/>
      <c r="L34" s="131"/>
      <c r="M34" s="131"/>
      <c r="N34" s="131"/>
      <c r="O34" s="118" t="str">
        <f ca="1">IF(D34="цвет",SUM(O35:INDIRECT("N"&amp;R34)),IF(SUM(E34:N34)=0,"",SUM(E34:N34)))</f>
        <v/>
      </c>
      <c r="P34" s="109" t="s">
        <v>54</v>
      </c>
      <c r="Q34" s="110">
        <f t="shared" si="0"/>
        <v>3337</v>
      </c>
      <c r="R34" s="111">
        <f t="shared" ca="1" si="1"/>
        <v>36</v>
      </c>
      <c r="S34" s="119"/>
      <c r="T34" s="120"/>
      <c r="U34" s="114" t="e">
        <f>VLOOKUP(C34,Лист2!A$1:B$899,2,FALSE)</f>
        <v>#N/A</v>
      </c>
      <c r="V34" s="114"/>
      <c r="W34" s="114"/>
      <c r="X34" s="114"/>
      <c r="Y34" s="114"/>
      <c r="Z34" s="114"/>
    </row>
    <row r="35" spans="1:26" customFormat="1" ht="135" customHeight="1" x14ac:dyDescent="0.25">
      <c r="A35" s="102"/>
      <c r="B35" s="225"/>
      <c r="C35" s="115"/>
      <c r="D35" s="247" t="s">
        <v>510</v>
      </c>
      <c r="E35" s="248"/>
      <c r="F35" s="248"/>
      <c r="G35" s="248"/>
      <c r="H35" s="248"/>
      <c r="I35" s="248"/>
      <c r="J35" s="248"/>
      <c r="K35" s="248"/>
      <c r="L35" s="248"/>
      <c r="M35" s="248"/>
      <c r="N35" s="249"/>
      <c r="O35" s="118" t="str">
        <f ca="1">IF(D35="цвет",SUM(O36:INDIRECT("N"&amp;R35)),IF(SUM(E35:N35)=0,"",SUM(E35:N35)))</f>
        <v/>
      </c>
      <c r="P35" s="109" t="s">
        <v>54</v>
      </c>
      <c r="Q35" s="110">
        <f t="shared" si="0"/>
        <v>3337</v>
      </c>
      <c r="R35" s="111">
        <f t="shared" ca="1" si="1"/>
        <v>36</v>
      </c>
      <c r="S35" s="119"/>
      <c r="T35" s="120"/>
      <c r="U35" s="114" t="e">
        <f>VLOOKUP(C35,Лист2!A$1:B$899,2,FALSE)</f>
        <v>#N/A</v>
      </c>
      <c r="V35" s="114"/>
      <c r="W35" s="114"/>
      <c r="X35" s="114"/>
      <c r="Y35" s="114"/>
      <c r="Z35" s="114"/>
    </row>
    <row r="36" spans="1:26" customFormat="1" ht="17.45" customHeight="1" thickBot="1" x14ac:dyDescent="0.3">
      <c r="A36" s="102"/>
      <c r="B36" s="226"/>
      <c r="C36" s="121"/>
      <c r="D36" s="219" t="str">
        <f>HYPERLINK("https://miamia.ru/search/index.php?q="&amp;Q36&amp;"&amp;s=Поиск?utm_source=Excel&amp;utm_medium=Nalichie&amp;utm_content="&amp;Q36&amp;"","Посмотреть большую фотографию на сайте")</f>
        <v>Посмотреть большую фотографию на сайте</v>
      </c>
      <c r="E36" s="220"/>
      <c r="F36" s="220"/>
      <c r="G36" s="220"/>
      <c r="H36" s="220"/>
      <c r="I36" s="220"/>
      <c r="J36" s="220"/>
      <c r="K36" s="220"/>
      <c r="L36" s="220"/>
      <c r="M36" s="220"/>
      <c r="N36" s="221"/>
      <c r="O36" s="118" t="str">
        <f ca="1">IF(D36="цвет",SUM(O37:INDIRECT("N"&amp;R36)),IF(SUM(E36:N36)=0,"",SUM(E36:N36)))</f>
        <v/>
      </c>
      <c r="P36" s="109" t="s">
        <v>54</v>
      </c>
      <c r="Q36" s="110">
        <f t="shared" si="0"/>
        <v>3337</v>
      </c>
      <c r="R36" s="111">
        <f t="shared" ca="1" si="1"/>
        <v>36</v>
      </c>
      <c r="S36" s="119"/>
      <c r="T36" s="120"/>
      <c r="U36" s="114" t="e">
        <f>VLOOKUP(C36,Лист2!A$1:B$899,2,FALSE)</f>
        <v>#N/A</v>
      </c>
      <c r="V36" s="114"/>
      <c r="W36" s="114"/>
      <c r="X36" s="114"/>
      <c r="Y36" s="114"/>
      <c r="Z36" s="114"/>
    </row>
    <row r="37" spans="1:26" customFormat="1" ht="17.25" thickBot="1" x14ac:dyDescent="0.3">
      <c r="A37" s="102"/>
      <c r="B37" s="225" t="s">
        <v>506</v>
      </c>
      <c r="C37" s="115">
        <v>3348</v>
      </c>
      <c r="D37" s="104" t="s">
        <v>9</v>
      </c>
      <c r="E37" s="198" t="s">
        <v>11</v>
      </c>
      <c r="F37" s="199" t="s">
        <v>12</v>
      </c>
      <c r="G37" s="199" t="s">
        <v>13</v>
      </c>
      <c r="H37" s="198" t="s">
        <v>14</v>
      </c>
      <c r="I37" s="105" t="s">
        <v>15</v>
      </c>
      <c r="J37" s="105" t="s">
        <v>16</v>
      </c>
      <c r="K37" s="105" t="s">
        <v>20</v>
      </c>
      <c r="L37" s="105" t="s">
        <v>21</v>
      </c>
      <c r="M37" s="105"/>
      <c r="N37" s="105"/>
      <c r="O37" s="130">
        <f ca="1">IF(D37="цвет",SUM(O38:INDIRECT("N"&amp;R37)),IF(SUM(E37:N37)=0,"",SUM(E37:N37)))</f>
        <v>0</v>
      </c>
      <c r="P37" s="109">
        <v>2711</v>
      </c>
      <c r="Q37" s="110">
        <f t="shared" si="0"/>
        <v>3348</v>
      </c>
      <c r="R37" s="111">
        <f t="shared" ca="1" si="1"/>
        <v>40</v>
      </c>
      <c r="S37" s="112">
        <f>IF(U37&gt;0,ROUND((U37),0),ROUND((P37*$P$1),0))</f>
        <v>1290</v>
      </c>
      <c r="T37" s="113">
        <f ca="1">O37*S37</f>
        <v>0</v>
      </c>
      <c r="U37" s="114">
        <f>VLOOKUP(C37,Лист2!A$1:B$899,2,FALSE)</f>
        <v>1290</v>
      </c>
      <c r="V37" s="114"/>
      <c r="W37" s="114"/>
      <c r="X37" s="114"/>
      <c r="Y37" s="114"/>
      <c r="Z37" s="114"/>
    </row>
    <row r="38" spans="1:26" customFormat="1" ht="17.25" thickBot="1" x14ac:dyDescent="0.3">
      <c r="A38" s="102"/>
      <c r="B38" s="225"/>
      <c r="C38" s="115"/>
      <c r="D38" s="200" t="s">
        <v>28</v>
      </c>
      <c r="E38" s="275"/>
      <c r="F38" s="131"/>
      <c r="G38" s="144"/>
      <c r="H38" s="131"/>
      <c r="I38" s="131"/>
      <c r="J38" s="131"/>
      <c r="K38" s="131"/>
      <c r="L38" s="131"/>
      <c r="M38" s="131"/>
      <c r="N38" s="131"/>
      <c r="O38" s="118" t="str">
        <f ca="1">IF(D38="цвет",SUM(O39:INDIRECT("N"&amp;R38)),IF(SUM(E38:N38)=0,"",SUM(E38:N38)))</f>
        <v/>
      </c>
      <c r="P38" s="109" t="s">
        <v>54</v>
      </c>
      <c r="Q38" s="110">
        <f t="shared" si="0"/>
        <v>3348</v>
      </c>
      <c r="R38" s="111">
        <f t="shared" ca="1" si="1"/>
        <v>40</v>
      </c>
      <c r="S38" s="119"/>
      <c r="T38" s="120"/>
      <c r="U38" s="114" t="e">
        <f>VLOOKUP(C38,Лист2!A$1:B$899,2,FALSE)</f>
        <v>#N/A</v>
      </c>
      <c r="V38" s="114"/>
      <c r="W38" s="114"/>
      <c r="X38" s="114"/>
      <c r="Y38" s="114"/>
      <c r="Z38" s="114"/>
    </row>
    <row r="39" spans="1:26" customFormat="1" ht="135" customHeight="1" x14ac:dyDescent="0.25">
      <c r="A39" s="102"/>
      <c r="B39" s="225"/>
      <c r="C39" s="115"/>
      <c r="D39" s="247" t="s">
        <v>511</v>
      </c>
      <c r="E39" s="248"/>
      <c r="F39" s="248"/>
      <c r="G39" s="248"/>
      <c r="H39" s="248"/>
      <c r="I39" s="248"/>
      <c r="J39" s="248"/>
      <c r="K39" s="248"/>
      <c r="L39" s="248"/>
      <c r="M39" s="248"/>
      <c r="N39" s="249"/>
      <c r="O39" s="118" t="str">
        <f ca="1">IF(D39="цвет",SUM(O40:INDIRECT("N"&amp;R39)),IF(SUM(E39:N39)=0,"",SUM(E39:N39)))</f>
        <v/>
      </c>
      <c r="P39" s="109" t="s">
        <v>54</v>
      </c>
      <c r="Q39" s="110">
        <f t="shared" si="0"/>
        <v>3348</v>
      </c>
      <c r="R39" s="111">
        <f t="shared" ca="1" si="1"/>
        <v>40</v>
      </c>
      <c r="S39" s="119"/>
      <c r="T39" s="120"/>
      <c r="U39" s="114" t="e">
        <f>VLOOKUP(C39,Лист2!A$1:B$899,2,FALSE)</f>
        <v>#N/A</v>
      </c>
      <c r="V39" s="114"/>
      <c r="W39" s="114"/>
      <c r="X39" s="114"/>
      <c r="Y39" s="114"/>
      <c r="Z39" s="114"/>
    </row>
    <row r="40" spans="1:26" customFormat="1" ht="17.45" customHeight="1" thickBot="1" x14ac:dyDescent="0.3">
      <c r="A40" s="102"/>
      <c r="B40" s="226"/>
      <c r="C40" s="121"/>
      <c r="D40" s="219" t="str">
        <f>HYPERLINK("https://miamia.ru/search/index.php?q="&amp;Q40&amp;"&amp;s=Поиск?utm_source=Excel&amp;utm_medium=Nalichie&amp;utm_content="&amp;Q40&amp;"","Посмотреть большую фотографию на сайте")</f>
        <v>Посмотреть большую фотографию на сайте</v>
      </c>
      <c r="E40" s="220"/>
      <c r="F40" s="220"/>
      <c r="G40" s="220"/>
      <c r="H40" s="220"/>
      <c r="I40" s="220"/>
      <c r="J40" s="220"/>
      <c r="K40" s="220"/>
      <c r="L40" s="220"/>
      <c r="M40" s="220"/>
      <c r="N40" s="221"/>
      <c r="O40" s="118" t="str">
        <f ca="1">IF(D40="цвет",SUM(O41:INDIRECT("N"&amp;R40)),IF(SUM(E40:N40)=0,"",SUM(E40:N40)))</f>
        <v/>
      </c>
      <c r="P40" s="109" t="s">
        <v>54</v>
      </c>
      <c r="Q40" s="110">
        <f t="shared" si="0"/>
        <v>3348</v>
      </c>
      <c r="R40" s="111">
        <f t="shared" ca="1" si="1"/>
        <v>40</v>
      </c>
      <c r="S40" s="119"/>
      <c r="T40" s="120"/>
      <c r="U40" s="114" t="e">
        <f>VLOOKUP(C40,Лист2!A$1:B$899,2,FALSE)</f>
        <v>#N/A</v>
      </c>
      <c r="V40" s="114"/>
      <c r="W40" s="114"/>
      <c r="X40" s="114"/>
      <c r="Y40" s="114"/>
      <c r="Z40" s="114"/>
    </row>
    <row r="41" spans="1:26" customFormat="1" ht="23.1" customHeight="1" thickBot="1" x14ac:dyDescent="0.3">
      <c r="A41" s="102"/>
      <c r="B41" s="193" t="s">
        <v>512</v>
      </c>
      <c r="C41" s="194"/>
      <c r="D41" s="195"/>
      <c r="E41" s="196"/>
      <c r="F41" s="196"/>
      <c r="G41" s="196"/>
      <c r="H41" s="196"/>
      <c r="I41" s="196"/>
      <c r="J41" s="196"/>
      <c r="K41" s="196"/>
      <c r="L41" s="196"/>
      <c r="M41" s="196"/>
      <c r="N41" s="197"/>
      <c r="O41" s="118" t="str">
        <f ca="1">IF(D41="цвет",SUM(O42:INDIRECT("N"&amp;R41)),IF(SUM(E41:N41)=0,"",SUM(E41:N41)))</f>
        <v/>
      </c>
      <c r="P41" s="109" t="s">
        <v>54</v>
      </c>
      <c r="Q41" s="110">
        <f t="shared" si="0"/>
        <v>3348</v>
      </c>
      <c r="R41" s="111">
        <f t="shared" ca="1" si="1"/>
        <v>45</v>
      </c>
      <c r="S41" s="119"/>
      <c r="T41" s="120"/>
      <c r="U41" s="114" t="e">
        <f>VLOOKUP(C41,Лист2!A$1:B$899,2,FALSE)</f>
        <v>#N/A</v>
      </c>
      <c r="V41" s="114"/>
      <c r="W41" s="114"/>
      <c r="X41" s="114"/>
      <c r="Y41" s="114"/>
      <c r="Z41" s="114"/>
    </row>
    <row r="42" spans="1:26" customFormat="1" ht="17.25" thickBot="1" x14ac:dyDescent="0.3">
      <c r="A42" s="102"/>
      <c r="B42" s="237" t="s">
        <v>513</v>
      </c>
      <c r="C42" s="132">
        <v>3211</v>
      </c>
      <c r="D42" s="133" t="s">
        <v>9</v>
      </c>
      <c r="E42" s="105" t="s">
        <v>10</v>
      </c>
      <c r="F42" s="105" t="s">
        <v>11</v>
      </c>
      <c r="G42" s="105" t="s">
        <v>12</v>
      </c>
      <c r="H42" s="105" t="s">
        <v>13</v>
      </c>
      <c r="I42" s="105" t="s">
        <v>14</v>
      </c>
      <c r="J42" s="105"/>
      <c r="K42" s="105"/>
      <c r="L42" s="105"/>
      <c r="M42" s="105"/>
      <c r="N42" s="105"/>
      <c r="O42" s="130">
        <f ca="1">IF(D42="цвет",SUM(O43:INDIRECT("N"&amp;R42)),IF(SUM(E42:N42)=0,"",SUM(E42:N42)))</f>
        <v>0</v>
      </c>
      <c r="P42" s="109">
        <v>1936</v>
      </c>
      <c r="Q42" s="110">
        <f t="shared" si="0"/>
        <v>3211</v>
      </c>
      <c r="R42" s="111">
        <f t="shared" ca="1" si="1"/>
        <v>45</v>
      </c>
      <c r="S42" s="112">
        <f>IF(U42&gt;0,ROUND((U42),0),ROUND((P42*$P$1),0))</f>
        <v>850</v>
      </c>
      <c r="T42" s="113">
        <f ca="1">O42*S42</f>
        <v>0</v>
      </c>
      <c r="U42" s="114">
        <f>VLOOKUP(C42,Лист2!A$1:B$899,2,FALSE)</f>
        <v>850</v>
      </c>
      <c r="V42" s="114"/>
      <c r="W42" s="114"/>
      <c r="X42" s="114"/>
      <c r="Y42" s="114"/>
      <c r="Z42" s="114"/>
    </row>
    <row r="43" spans="1:26" customFormat="1" ht="17.25" thickBot="1" x14ac:dyDescent="0.3">
      <c r="A43" s="102"/>
      <c r="B43" s="238"/>
      <c r="C43" s="115"/>
      <c r="D43" s="134" t="s">
        <v>514</v>
      </c>
      <c r="E43" s="144"/>
      <c r="F43" s="131"/>
      <c r="G43" s="131"/>
      <c r="H43" s="131"/>
      <c r="I43" s="131"/>
      <c r="J43" s="131"/>
      <c r="K43" s="131"/>
      <c r="L43" s="131"/>
      <c r="M43" s="131"/>
      <c r="N43" s="131"/>
      <c r="O43" s="118" t="str">
        <f ca="1">IF(D43="цвет",SUM(O44:INDIRECT("N"&amp;R43)),IF(SUM(E43:N43)=0,"",SUM(E43:N43)))</f>
        <v/>
      </c>
      <c r="P43" s="109" t="s">
        <v>54</v>
      </c>
      <c r="Q43" s="110">
        <f t="shared" si="0"/>
        <v>3211</v>
      </c>
      <c r="R43" s="111">
        <f t="shared" ca="1" si="1"/>
        <v>45</v>
      </c>
      <c r="S43" s="119"/>
      <c r="T43" s="120"/>
      <c r="U43" s="114" t="e">
        <f>VLOOKUP(C43,Лист2!A$1:B$899,2,FALSE)</f>
        <v>#N/A</v>
      </c>
      <c r="V43" s="114"/>
      <c r="W43" s="114"/>
      <c r="X43" s="114"/>
      <c r="Y43" s="114"/>
      <c r="Z43" s="114"/>
    </row>
    <row r="44" spans="1:26" customFormat="1" ht="135" customHeight="1" x14ac:dyDescent="0.25">
      <c r="A44" s="102"/>
      <c r="B44" s="238"/>
      <c r="C44" s="115"/>
      <c r="D44" s="227" t="s">
        <v>662</v>
      </c>
      <c r="E44" s="228"/>
      <c r="F44" s="228"/>
      <c r="G44" s="228"/>
      <c r="H44" s="228"/>
      <c r="I44" s="228"/>
      <c r="J44" s="228"/>
      <c r="K44" s="228"/>
      <c r="L44" s="228"/>
      <c r="M44" s="228"/>
      <c r="N44" s="229"/>
      <c r="O44" s="118" t="str">
        <f ca="1">IF(D44="цвет",SUM(O45:INDIRECT("N"&amp;R44)),IF(SUM(E44:N44)=0,"",SUM(E44:N44)))</f>
        <v/>
      </c>
      <c r="P44" s="109" t="s">
        <v>54</v>
      </c>
      <c r="Q44" s="110">
        <f t="shared" si="0"/>
        <v>3211</v>
      </c>
      <c r="R44" s="111">
        <f t="shared" ca="1" si="1"/>
        <v>45</v>
      </c>
      <c r="S44" s="119"/>
      <c r="T44" s="120"/>
      <c r="U44" s="114" t="e">
        <f>VLOOKUP(C44,Лист2!A$1:B$899,2,FALSE)</f>
        <v>#N/A</v>
      </c>
      <c r="V44" s="114"/>
      <c r="W44" s="114"/>
      <c r="X44" s="114"/>
      <c r="Y44" s="114"/>
      <c r="Z44" s="114"/>
    </row>
    <row r="45" spans="1:26" customFormat="1" ht="17.45" customHeight="1" thickBot="1" x14ac:dyDescent="0.3">
      <c r="A45" s="102"/>
      <c r="B45" s="226"/>
      <c r="C45" s="135"/>
      <c r="D45" s="219" t="str">
        <f>HYPERLINK("https://miamia.ru/search/index.php?q="&amp;Q45&amp;"&amp;s=Поиск?utm_source=Excel&amp;utm_medium=Nalichie&amp;utm_content="&amp;Q45&amp;"","Посмотреть большую фотографию на сайте")</f>
        <v>Посмотреть большую фотографию на сайте</v>
      </c>
      <c r="E45" s="220"/>
      <c r="F45" s="220"/>
      <c r="G45" s="220"/>
      <c r="H45" s="220"/>
      <c r="I45" s="220"/>
      <c r="J45" s="220"/>
      <c r="K45" s="220"/>
      <c r="L45" s="220"/>
      <c r="M45" s="220"/>
      <c r="N45" s="221"/>
      <c r="O45" s="118" t="str">
        <f ca="1">IF(D45="цвет",SUM(O46:INDIRECT("N"&amp;R45)),IF(SUM(E45:N45)=0,"",SUM(E45:N45)))</f>
        <v/>
      </c>
      <c r="P45" s="109" t="s">
        <v>54</v>
      </c>
      <c r="Q45" s="110">
        <f t="shared" si="0"/>
        <v>3211</v>
      </c>
      <c r="R45" s="111">
        <f t="shared" ca="1" si="1"/>
        <v>45</v>
      </c>
      <c r="S45" s="119"/>
      <c r="T45" s="120"/>
      <c r="U45" s="114" t="e">
        <f>VLOOKUP(C45,Лист2!A$1:B$899,2,FALSE)</f>
        <v>#N/A</v>
      </c>
      <c r="V45" s="114"/>
      <c r="W45" s="114"/>
      <c r="X45" s="114"/>
      <c r="Y45" s="114"/>
      <c r="Z45" s="114"/>
    </row>
    <row r="46" spans="1:26" customFormat="1" ht="17.25" thickBot="1" x14ac:dyDescent="0.3">
      <c r="A46" s="102"/>
      <c r="B46" s="237" t="s">
        <v>513</v>
      </c>
      <c r="C46" s="132">
        <v>3217</v>
      </c>
      <c r="D46" s="133" t="s">
        <v>9</v>
      </c>
      <c r="E46" s="105" t="s">
        <v>10</v>
      </c>
      <c r="F46" s="105" t="s">
        <v>11</v>
      </c>
      <c r="G46" s="105" t="s">
        <v>12</v>
      </c>
      <c r="H46" s="105" t="s">
        <v>13</v>
      </c>
      <c r="I46" s="105" t="s">
        <v>14</v>
      </c>
      <c r="J46" s="105" t="s">
        <v>15</v>
      </c>
      <c r="K46" s="105" t="s">
        <v>16</v>
      </c>
      <c r="L46" s="105"/>
      <c r="M46" s="105"/>
      <c r="N46" s="105"/>
      <c r="O46" s="130">
        <f ca="1">IF(D46="цвет",SUM(O47:INDIRECT("N"&amp;R46)),IF(SUM(E46:N46)=0,"",SUM(E46:N46)))</f>
        <v>0</v>
      </c>
      <c r="P46" s="109">
        <v>2582</v>
      </c>
      <c r="Q46" s="110">
        <f t="shared" si="0"/>
        <v>3217</v>
      </c>
      <c r="R46" s="111">
        <f t="shared" ca="1" si="1"/>
        <v>49</v>
      </c>
      <c r="S46" s="112">
        <f>IF(U46&gt;0,ROUND((U46),0),ROUND((P46*$P$1),0))</f>
        <v>990</v>
      </c>
      <c r="T46" s="113">
        <f ca="1">O46*S46</f>
        <v>0</v>
      </c>
      <c r="U46" s="114">
        <f>VLOOKUP(C46,Лист2!A$1:B$899,2,FALSE)</f>
        <v>990</v>
      </c>
      <c r="V46" s="114"/>
      <c r="W46" s="114"/>
      <c r="X46" s="114"/>
      <c r="Y46" s="114"/>
      <c r="Z46" s="114"/>
    </row>
    <row r="47" spans="1:26" customFormat="1" ht="17.25" thickBot="1" x14ac:dyDescent="0.3">
      <c r="A47" s="102"/>
      <c r="B47" s="238"/>
      <c r="C47" s="115"/>
      <c r="D47" s="134" t="s">
        <v>514</v>
      </c>
      <c r="E47" s="131"/>
      <c r="F47" s="144"/>
      <c r="G47" s="131"/>
      <c r="H47" s="131"/>
      <c r="I47" s="131"/>
      <c r="J47" s="131"/>
      <c r="K47" s="131"/>
      <c r="L47" s="131"/>
      <c r="M47" s="131"/>
      <c r="N47" s="131"/>
      <c r="O47" s="118" t="str">
        <f ca="1">IF(D47="цвет",SUM(O48:INDIRECT("N"&amp;R47)),IF(SUM(E47:N47)=0,"",SUM(E47:N47)))</f>
        <v/>
      </c>
      <c r="P47" s="109" t="s">
        <v>54</v>
      </c>
      <c r="Q47" s="110">
        <f t="shared" si="0"/>
        <v>3217</v>
      </c>
      <c r="R47" s="111">
        <f t="shared" ca="1" si="1"/>
        <v>49</v>
      </c>
      <c r="S47" s="119"/>
      <c r="T47" s="120"/>
      <c r="U47" s="114" t="e">
        <f>VLOOKUP(C47,Лист2!A$1:B$899,2,FALSE)</f>
        <v>#N/A</v>
      </c>
      <c r="V47" s="114"/>
      <c r="W47" s="114"/>
      <c r="X47" s="114"/>
      <c r="Y47" s="114"/>
      <c r="Z47" s="114"/>
    </row>
    <row r="48" spans="1:26" customFormat="1" ht="135" customHeight="1" x14ac:dyDescent="0.25">
      <c r="A48" s="102"/>
      <c r="B48" s="238"/>
      <c r="C48" s="115"/>
      <c r="D48" s="227" t="s">
        <v>515</v>
      </c>
      <c r="E48" s="228"/>
      <c r="F48" s="228"/>
      <c r="G48" s="228"/>
      <c r="H48" s="228"/>
      <c r="I48" s="228"/>
      <c r="J48" s="228"/>
      <c r="K48" s="228"/>
      <c r="L48" s="228"/>
      <c r="M48" s="228"/>
      <c r="N48" s="229"/>
      <c r="O48" s="118" t="str">
        <f ca="1">IF(D48="цвет",SUM(O49:INDIRECT("N"&amp;R48)),IF(SUM(E48:N48)=0,"",SUM(E48:N48)))</f>
        <v/>
      </c>
      <c r="P48" s="109" t="s">
        <v>54</v>
      </c>
      <c r="Q48" s="110">
        <f t="shared" si="0"/>
        <v>3217</v>
      </c>
      <c r="R48" s="111">
        <f t="shared" ca="1" si="1"/>
        <v>49</v>
      </c>
      <c r="S48" s="119"/>
      <c r="T48" s="120"/>
      <c r="U48" s="114" t="e">
        <f>VLOOKUP(C48,Лист2!A$1:B$899,2,FALSE)</f>
        <v>#N/A</v>
      </c>
      <c r="V48" s="114"/>
      <c r="W48" s="114"/>
      <c r="X48" s="114"/>
      <c r="Y48" s="114"/>
      <c r="Z48" s="114"/>
    </row>
    <row r="49" spans="1:26" customFormat="1" ht="17.45" customHeight="1" thickBot="1" x14ac:dyDescent="0.3">
      <c r="A49" s="102"/>
      <c r="B49" s="226"/>
      <c r="C49" s="135"/>
      <c r="D49" s="219" t="str">
        <f>HYPERLINK("https://miamia.ru/search/index.php?q="&amp;Q49&amp;"&amp;s=Поиск?utm_source=Excel&amp;utm_medium=Nalichie&amp;utm_content="&amp;Q49&amp;"","Посмотреть большую фотографию на сайте")</f>
        <v>Посмотреть большую фотографию на сайте</v>
      </c>
      <c r="E49" s="220"/>
      <c r="F49" s="220"/>
      <c r="G49" s="220"/>
      <c r="H49" s="220"/>
      <c r="I49" s="220"/>
      <c r="J49" s="220"/>
      <c r="K49" s="220"/>
      <c r="L49" s="220"/>
      <c r="M49" s="220"/>
      <c r="N49" s="221"/>
      <c r="O49" s="118" t="str">
        <f ca="1">IF(D49="цвет",SUM(O50:INDIRECT("N"&amp;R49)),IF(SUM(E49:N49)=0,"",SUM(E49:N49)))</f>
        <v/>
      </c>
      <c r="P49" s="109" t="s">
        <v>54</v>
      </c>
      <c r="Q49" s="110">
        <f t="shared" si="0"/>
        <v>3217</v>
      </c>
      <c r="R49" s="111">
        <f t="shared" ca="1" si="1"/>
        <v>49</v>
      </c>
      <c r="S49" s="119"/>
      <c r="T49" s="120"/>
      <c r="U49" s="114" t="e">
        <f>VLOOKUP(C49,Лист2!A$1:B$899,2,FALSE)</f>
        <v>#N/A</v>
      </c>
      <c r="V49" s="114"/>
      <c r="W49" s="114"/>
      <c r="X49" s="114"/>
      <c r="Y49" s="114"/>
      <c r="Z49" s="114"/>
    </row>
    <row r="50" spans="1:26" ht="23.1" customHeight="1" thickBot="1" x14ac:dyDescent="0.3">
      <c r="A50" s="2"/>
      <c r="B50" s="21" t="s">
        <v>436</v>
      </c>
      <c r="C50" s="22"/>
      <c r="D50" s="23"/>
      <c r="E50" s="24"/>
      <c r="F50" s="24"/>
      <c r="G50" s="24"/>
      <c r="H50" s="24"/>
      <c r="I50" s="24"/>
      <c r="J50" s="24"/>
      <c r="K50" s="24"/>
      <c r="L50" s="24"/>
      <c r="M50" s="24"/>
      <c r="N50" s="24"/>
      <c r="O50" s="77" t="str">
        <f ca="1">IF(D50="цвет",SUM(O51:INDIRECT("N"&amp;R50)),IF(SUM(E50:N50)=0,"",SUM(E50:N50)))</f>
        <v/>
      </c>
      <c r="P50" s="55" t="s">
        <v>54</v>
      </c>
      <c r="Q50" s="43">
        <f t="shared" si="0"/>
        <v>3217</v>
      </c>
      <c r="R50" s="57">
        <f t="shared" ca="1" si="1"/>
        <v>54</v>
      </c>
      <c r="U50" s="114" t="e">
        <f>VLOOKUP(C50,Лист2!A$1:B$899,2,FALSE)</f>
        <v>#N/A</v>
      </c>
    </row>
    <row r="51" spans="1:26" ht="17.25" thickBot="1" x14ac:dyDescent="0.3">
      <c r="A51" s="2"/>
      <c r="B51" s="230" t="s">
        <v>372</v>
      </c>
      <c r="C51" s="70">
        <v>4200</v>
      </c>
      <c r="D51" s="83" t="s">
        <v>9</v>
      </c>
      <c r="E51" s="8" t="s">
        <v>10</v>
      </c>
      <c r="F51" s="61" t="s">
        <v>11</v>
      </c>
      <c r="G51" s="61" t="s">
        <v>12</v>
      </c>
      <c r="H51" s="61" t="s">
        <v>13</v>
      </c>
      <c r="I51" s="84" t="s">
        <v>14</v>
      </c>
      <c r="J51" s="84" t="s">
        <v>15</v>
      </c>
      <c r="K51" s="84" t="s">
        <v>16</v>
      </c>
      <c r="L51" s="84"/>
      <c r="M51" s="84"/>
      <c r="N51" s="85"/>
      <c r="O51" s="79">
        <f ca="1">IF(D51="цвет",SUM(O52:INDIRECT("N"&amp;R51)),IF(SUM(E51:N51)=0,"",SUM(E51:N51)))</f>
        <v>0</v>
      </c>
      <c r="P51" s="55">
        <v>2324</v>
      </c>
      <c r="Q51" s="56">
        <f t="shared" si="0"/>
        <v>4200</v>
      </c>
      <c r="R51" s="57">
        <f t="shared" ca="1" si="1"/>
        <v>54</v>
      </c>
      <c r="S51" s="71">
        <f>IF(U51&gt;0,ROUND((U51),0),ROUND((P51*$P$1),0))</f>
        <v>850</v>
      </c>
      <c r="T51" s="49">
        <f ca="1">S51*O51</f>
        <v>0</v>
      </c>
      <c r="U51" s="114">
        <f>VLOOKUP(C51,Лист2!A$1:B$899,2,FALSE)</f>
        <v>850</v>
      </c>
    </row>
    <row r="52" spans="1:26" ht="17.25" thickBot="1" x14ac:dyDescent="0.3">
      <c r="A52" s="2"/>
      <c r="B52" s="231"/>
      <c r="C52" s="62"/>
      <c r="D52" s="4" t="s">
        <v>28</v>
      </c>
      <c r="E52" s="5"/>
      <c r="F52" s="5"/>
      <c r="G52" s="5"/>
      <c r="H52" s="5"/>
      <c r="I52" s="5"/>
      <c r="J52" s="5"/>
      <c r="K52" s="144"/>
      <c r="L52" s="5"/>
      <c r="M52" s="5"/>
      <c r="N52" s="82"/>
      <c r="O52" s="80" t="str">
        <f ca="1">IF(D52="цвет",SUM(O53:INDIRECT("N"&amp;R52)),IF(SUM(E52:N52)=0,"",SUM(E52:N52)))</f>
        <v/>
      </c>
      <c r="P52" s="55" t="s">
        <v>54</v>
      </c>
      <c r="Q52" s="56">
        <f t="shared" si="0"/>
        <v>4200</v>
      </c>
      <c r="R52" s="57">
        <f t="shared" ca="1" si="1"/>
        <v>54</v>
      </c>
      <c r="S52" s="56"/>
      <c r="T52" s="86"/>
      <c r="U52" s="114" t="e">
        <f>VLOOKUP(C52,Лист2!A$1:B$899,2,FALSE)</f>
        <v>#N/A</v>
      </c>
    </row>
    <row r="53" spans="1:26" ht="135" customHeight="1" x14ac:dyDescent="0.25">
      <c r="A53" s="2"/>
      <c r="B53" s="231"/>
      <c r="C53" s="62"/>
      <c r="D53" s="244" t="s">
        <v>373</v>
      </c>
      <c r="E53" s="245"/>
      <c r="F53" s="245"/>
      <c r="G53" s="245"/>
      <c r="H53" s="245"/>
      <c r="I53" s="245"/>
      <c r="J53" s="245"/>
      <c r="K53" s="245"/>
      <c r="L53" s="245"/>
      <c r="M53" s="245"/>
      <c r="N53" s="245"/>
      <c r="O53" s="80" t="str">
        <f ca="1">IF(D53="цвет",SUM(O54:INDIRECT("N"&amp;R53)),IF(SUM(E53:N53)=0,"",SUM(E53:N53)))</f>
        <v/>
      </c>
      <c r="P53" s="55" t="s">
        <v>54</v>
      </c>
      <c r="Q53" s="56">
        <f t="shared" si="0"/>
        <v>4200</v>
      </c>
      <c r="R53" s="57">
        <f t="shared" ca="1" si="1"/>
        <v>54</v>
      </c>
      <c r="S53" s="56"/>
      <c r="T53" s="86"/>
      <c r="U53" s="114" t="e">
        <f>VLOOKUP(C53,Лист2!A$1:B$899,2,FALSE)</f>
        <v>#N/A</v>
      </c>
    </row>
    <row r="54" spans="1:26" ht="17.45" customHeight="1" thickBot="1" x14ac:dyDescent="0.3">
      <c r="A54" s="2"/>
      <c r="B54" s="243"/>
      <c r="C54" s="64"/>
      <c r="D54" s="219" t="str">
        <f>HYPERLINK("https://miamia.ru/search/index.php?q="&amp;Q54&amp;"&amp;s=Поиск?utm_source=Excel&amp;utm_medium=Nalichie&amp;utm_content="&amp;Q54&amp;"","Посмотреть большую фотографию на сайте")</f>
        <v>Посмотреть большую фотографию на сайте</v>
      </c>
      <c r="E54" s="220"/>
      <c r="F54" s="220"/>
      <c r="G54" s="220"/>
      <c r="H54" s="220"/>
      <c r="I54" s="220"/>
      <c r="J54" s="220"/>
      <c r="K54" s="220"/>
      <c r="L54" s="220"/>
      <c r="M54" s="220"/>
      <c r="N54" s="220"/>
      <c r="O54" s="80" t="str">
        <f ca="1">IF(D54="цвет",SUM(O55:INDIRECT("N"&amp;R54)),IF(SUM(E54:N54)=0,"",SUM(E54:N54)))</f>
        <v/>
      </c>
      <c r="P54" s="55" t="s">
        <v>54</v>
      </c>
      <c r="Q54" s="56">
        <f t="shared" si="0"/>
        <v>4200</v>
      </c>
      <c r="R54" s="57">
        <f t="shared" ca="1" si="1"/>
        <v>54</v>
      </c>
      <c r="S54" s="56"/>
      <c r="T54" s="86"/>
      <c r="U54" s="114" t="e">
        <f>VLOOKUP(C54,Лист2!A$1:B$899,2,FALSE)</f>
        <v>#N/A</v>
      </c>
    </row>
    <row r="55" spans="1:26" ht="17.25" thickBot="1" x14ac:dyDescent="0.3">
      <c r="A55" s="2"/>
      <c r="B55" s="230" t="s">
        <v>372</v>
      </c>
      <c r="C55" s="70">
        <v>4208</v>
      </c>
      <c r="D55" s="83" t="s">
        <v>9</v>
      </c>
      <c r="E55" s="8" t="s">
        <v>10</v>
      </c>
      <c r="F55" s="61" t="s">
        <v>11</v>
      </c>
      <c r="G55" s="61" t="s">
        <v>12</v>
      </c>
      <c r="H55" s="61" t="s">
        <v>13</v>
      </c>
      <c r="I55" s="84" t="s">
        <v>14</v>
      </c>
      <c r="J55" s="84" t="s">
        <v>15</v>
      </c>
      <c r="K55" s="84" t="s">
        <v>16</v>
      </c>
      <c r="L55" s="84"/>
      <c r="M55" s="84"/>
      <c r="N55" s="85"/>
      <c r="O55" s="79">
        <f ca="1">IF(D55="цвет",SUM(O56:INDIRECT("N"&amp;R55)),IF(SUM(E55:N55)=0,"",SUM(E55:N55)))</f>
        <v>0</v>
      </c>
      <c r="P55" s="55">
        <v>2970</v>
      </c>
      <c r="Q55" s="56">
        <f t="shared" si="0"/>
        <v>4208</v>
      </c>
      <c r="R55" s="57">
        <f t="shared" ca="1" si="1"/>
        <v>58</v>
      </c>
      <c r="S55" s="71">
        <f>IF(U55&gt;0,ROUND((U55),0),ROUND((P55*$P$1),0))</f>
        <v>2298</v>
      </c>
      <c r="T55" s="49">
        <f ca="1">S55*O55</f>
        <v>0</v>
      </c>
      <c r="U55" s="114">
        <f>VLOOKUP(C55,Лист2!A$1:B$899,2,FALSE)</f>
        <v>2298</v>
      </c>
    </row>
    <row r="56" spans="1:26" ht="17.25" thickBot="1" x14ac:dyDescent="0.3">
      <c r="A56" s="2"/>
      <c r="B56" s="231"/>
      <c r="C56" s="62"/>
      <c r="D56" s="4" t="s">
        <v>28</v>
      </c>
      <c r="E56" s="5"/>
      <c r="F56" s="5"/>
      <c r="G56" s="5"/>
      <c r="H56" s="144"/>
      <c r="I56" s="144"/>
      <c r="J56" s="5"/>
      <c r="K56" s="5"/>
      <c r="L56" s="5"/>
      <c r="M56" s="5"/>
      <c r="N56" s="82"/>
      <c r="O56" s="80" t="str">
        <f ca="1">IF(D56="цвет",SUM(O57:INDIRECT("N"&amp;R56)),IF(SUM(E56:N56)=0,"",SUM(E56:N56)))</f>
        <v/>
      </c>
      <c r="P56" s="55" t="s">
        <v>54</v>
      </c>
      <c r="Q56" s="56">
        <f t="shared" si="0"/>
        <v>4208</v>
      </c>
      <c r="R56" s="57">
        <f t="shared" ca="1" si="1"/>
        <v>58</v>
      </c>
      <c r="S56" s="56"/>
      <c r="T56" s="86"/>
      <c r="U56" s="114" t="e">
        <f>VLOOKUP(C56,Лист2!A$1:B$899,2,FALSE)</f>
        <v>#N/A</v>
      </c>
    </row>
    <row r="57" spans="1:26" ht="135" customHeight="1" x14ac:dyDescent="0.25">
      <c r="A57" s="2"/>
      <c r="B57" s="231"/>
      <c r="C57" s="62"/>
      <c r="D57" s="244" t="s">
        <v>374</v>
      </c>
      <c r="E57" s="245"/>
      <c r="F57" s="245"/>
      <c r="G57" s="245"/>
      <c r="H57" s="245"/>
      <c r="I57" s="245"/>
      <c r="J57" s="245"/>
      <c r="K57" s="245"/>
      <c r="L57" s="245"/>
      <c r="M57" s="245"/>
      <c r="N57" s="245"/>
      <c r="O57" s="80" t="str">
        <f ca="1">IF(D57="цвет",SUM(O58:INDIRECT("N"&amp;R57)),IF(SUM(E57:N57)=0,"",SUM(E57:N57)))</f>
        <v/>
      </c>
      <c r="P57" s="55" t="s">
        <v>54</v>
      </c>
      <c r="Q57" s="56">
        <f t="shared" si="0"/>
        <v>4208</v>
      </c>
      <c r="R57" s="57">
        <f t="shared" ca="1" si="1"/>
        <v>58</v>
      </c>
      <c r="S57" s="56"/>
      <c r="T57" s="86"/>
      <c r="U57" s="114" t="e">
        <f>VLOOKUP(C57,Лист2!A$1:B$899,2,FALSE)</f>
        <v>#N/A</v>
      </c>
    </row>
    <row r="58" spans="1:26" ht="17.45" customHeight="1" thickBot="1" x14ac:dyDescent="0.3">
      <c r="A58" s="2"/>
      <c r="B58" s="243"/>
      <c r="C58" s="64"/>
      <c r="D58" s="219" t="str">
        <f>HYPERLINK("https://miamia.ru/search/index.php?q="&amp;Q58&amp;"&amp;s=Поиск?utm_source=Excel&amp;utm_medium=Nalichie&amp;utm_content="&amp;Q58&amp;"","Посмотреть большую фотографию на сайте")</f>
        <v>Посмотреть большую фотографию на сайте</v>
      </c>
      <c r="E58" s="220"/>
      <c r="F58" s="220"/>
      <c r="G58" s="220"/>
      <c r="H58" s="220"/>
      <c r="I58" s="220"/>
      <c r="J58" s="220"/>
      <c r="K58" s="220"/>
      <c r="L58" s="220"/>
      <c r="M58" s="220"/>
      <c r="N58" s="220"/>
      <c r="O58" s="80" t="str">
        <f ca="1">IF(D58="цвет",SUM(O59:INDIRECT("N"&amp;R58)),IF(SUM(E58:N58)=0,"",SUM(E58:N58)))</f>
        <v/>
      </c>
      <c r="P58" s="55" t="s">
        <v>54</v>
      </c>
      <c r="Q58" s="56">
        <f t="shared" si="0"/>
        <v>4208</v>
      </c>
      <c r="R58" s="57">
        <f t="shared" ca="1" si="1"/>
        <v>58</v>
      </c>
      <c r="S58" s="56"/>
      <c r="T58" s="86"/>
      <c r="U58" s="114" t="e">
        <f>VLOOKUP(C58,Лист2!A$1:B$899,2,FALSE)</f>
        <v>#N/A</v>
      </c>
    </row>
    <row r="59" spans="1:26" ht="23.1" customHeight="1" thickBot="1" x14ac:dyDescent="0.3">
      <c r="A59" s="2"/>
      <c r="B59" s="21" t="s">
        <v>427</v>
      </c>
      <c r="C59" s="22"/>
      <c r="D59" s="23"/>
      <c r="E59" s="24"/>
      <c r="F59" s="24"/>
      <c r="G59" s="24"/>
      <c r="H59" s="24"/>
      <c r="I59" s="24"/>
      <c r="J59" s="24"/>
      <c r="K59" s="24"/>
      <c r="L59" s="24"/>
      <c r="M59" s="24"/>
      <c r="N59" s="25"/>
      <c r="O59" s="77" t="str">
        <f ca="1">IF(D59="цвет",SUM(O60:INDIRECT("N"&amp;R59)),IF(SUM(E59:N59)=0,"",SUM(E59:N59)))</f>
        <v/>
      </c>
      <c r="P59" s="55" t="s">
        <v>54</v>
      </c>
      <c r="Q59" s="43">
        <f t="shared" si="0"/>
        <v>4208</v>
      </c>
      <c r="R59" s="57">
        <f t="shared" ca="1" si="1"/>
        <v>63</v>
      </c>
      <c r="U59" s="114" t="e">
        <f>VLOOKUP(C59,Лист2!A$1:B$899,2,FALSE)</f>
        <v>#N/A</v>
      </c>
    </row>
    <row r="60" spans="1:26" ht="17.25" thickBot="1" x14ac:dyDescent="0.3">
      <c r="A60" s="2"/>
      <c r="B60" s="230" t="s">
        <v>425</v>
      </c>
      <c r="C60" s="70">
        <v>3060</v>
      </c>
      <c r="D60" s="83" t="s">
        <v>9</v>
      </c>
      <c r="E60" s="84" t="s">
        <v>10</v>
      </c>
      <c r="F60" s="84" t="s">
        <v>11</v>
      </c>
      <c r="G60" s="61" t="s">
        <v>12</v>
      </c>
      <c r="H60" s="61" t="s">
        <v>13</v>
      </c>
      <c r="I60" s="84" t="s">
        <v>14</v>
      </c>
      <c r="J60" s="84"/>
      <c r="K60" s="84"/>
      <c r="L60" s="84"/>
      <c r="M60" s="84"/>
      <c r="N60" s="84"/>
      <c r="O60" s="47">
        <f ca="1">IF(D60="цвет",SUM(O61:INDIRECT("N"&amp;R60)),IF(SUM(E60:N60)=0,"",SUM(E60:N60)))</f>
        <v>0</v>
      </c>
      <c r="P60" s="55">
        <v>1031</v>
      </c>
      <c r="Q60" s="43">
        <f t="shared" si="0"/>
        <v>3060</v>
      </c>
      <c r="R60" s="57">
        <f t="shared" ca="1" si="1"/>
        <v>63</v>
      </c>
      <c r="S60" s="71">
        <f>IF(U60&gt;0,ROUND((U60),0),ROUND((P60*$P$1),0))</f>
        <v>850</v>
      </c>
      <c r="T60" s="72">
        <f ca="1">O60*S60</f>
        <v>0</v>
      </c>
      <c r="U60" s="114">
        <f>VLOOKUP(C60,Лист2!A$1:B$899,2,FALSE)</f>
        <v>850</v>
      </c>
    </row>
    <row r="61" spans="1:26" ht="17.25" thickBot="1" x14ac:dyDescent="0.3">
      <c r="A61" s="2"/>
      <c r="B61" s="231"/>
      <c r="C61" s="62"/>
      <c r="D61" s="4" t="s">
        <v>426</v>
      </c>
      <c r="E61" s="5"/>
      <c r="F61" s="5"/>
      <c r="G61" s="144"/>
      <c r="H61" s="5"/>
      <c r="I61" s="5"/>
      <c r="J61" s="5"/>
      <c r="K61" s="5"/>
      <c r="L61" s="5"/>
      <c r="M61" s="5"/>
      <c r="N61" s="5"/>
      <c r="O61" s="77" t="str">
        <f ca="1">IF(D61="цвет",SUM(O62:INDIRECT("N"&amp;R61)),IF(SUM(E61:N61)=0,"",SUM(E61:N61)))</f>
        <v/>
      </c>
      <c r="P61" s="55" t="s">
        <v>54</v>
      </c>
      <c r="Q61" s="43">
        <f t="shared" si="0"/>
        <v>3060</v>
      </c>
      <c r="R61" s="57">
        <f t="shared" ca="1" si="1"/>
        <v>63</v>
      </c>
      <c r="S61" s="56"/>
      <c r="T61" s="63"/>
      <c r="U61" s="114" t="e">
        <f>VLOOKUP(C61,Лист2!A$1:B$899,2,FALSE)</f>
        <v>#N/A</v>
      </c>
    </row>
    <row r="62" spans="1:26" ht="135" customHeight="1" x14ac:dyDescent="0.25">
      <c r="A62" s="2"/>
      <c r="B62" s="231"/>
      <c r="C62" s="62"/>
      <c r="D62" s="244" t="s">
        <v>428</v>
      </c>
      <c r="E62" s="245"/>
      <c r="F62" s="245"/>
      <c r="G62" s="245"/>
      <c r="H62" s="245"/>
      <c r="I62" s="245"/>
      <c r="J62" s="245"/>
      <c r="K62" s="245"/>
      <c r="L62" s="245"/>
      <c r="M62" s="245"/>
      <c r="N62" s="246"/>
      <c r="O62" s="77" t="str">
        <f ca="1">IF(D62="цвет",SUM(O63:INDIRECT("N"&amp;R62)),IF(SUM(E62:N62)=0,"",SUM(E62:N62)))</f>
        <v/>
      </c>
      <c r="P62" s="55" t="s">
        <v>54</v>
      </c>
      <c r="Q62" s="43">
        <f t="shared" si="0"/>
        <v>3060</v>
      </c>
      <c r="R62" s="57">
        <f t="shared" ca="1" si="1"/>
        <v>63</v>
      </c>
      <c r="S62" s="56"/>
      <c r="T62" s="63"/>
      <c r="U62" s="114" t="e">
        <f>VLOOKUP(C62,Лист2!A$1:B$899,2,FALSE)</f>
        <v>#N/A</v>
      </c>
    </row>
    <row r="63" spans="1:26" ht="17.45" customHeight="1" thickBot="1" x14ac:dyDescent="0.3">
      <c r="A63" s="2"/>
      <c r="B63" s="233"/>
      <c r="C63" s="64"/>
      <c r="D63" s="219" t="str">
        <f>HYPERLINK("https://miamia.ru/search/index.php?q="&amp;Q63&amp;"&amp;s=Поиск?utm_source=Excel&amp;utm_medium=Nalichie&amp;utm_content="&amp;Q63&amp;"","Посмотреть большую фотографию на сайте")</f>
        <v>Посмотреть большую фотографию на сайте</v>
      </c>
      <c r="E63" s="220"/>
      <c r="F63" s="220"/>
      <c r="G63" s="220"/>
      <c r="H63" s="220"/>
      <c r="I63" s="220"/>
      <c r="J63" s="220"/>
      <c r="K63" s="220"/>
      <c r="L63" s="220"/>
      <c r="M63" s="220"/>
      <c r="N63" s="221"/>
      <c r="O63" s="77" t="str">
        <f ca="1">IF(D63="цвет",SUM(O64:INDIRECT("N"&amp;R63)),IF(SUM(E63:N63)=0,"",SUM(E63:N63)))</f>
        <v/>
      </c>
      <c r="P63" s="55" t="s">
        <v>54</v>
      </c>
      <c r="Q63" s="43">
        <f t="shared" si="0"/>
        <v>3060</v>
      </c>
      <c r="R63" s="57">
        <f t="shared" ca="1" si="1"/>
        <v>63</v>
      </c>
      <c r="S63" s="56"/>
      <c r="T63" s="63"/>
      <c r="U63" s="114" t="e">
        <f>VLOOKUP(C63,Лист2!A$1:B$899,2,FALSE)</f>
        <v>#N/A</v>
      </c>
    </row>
    <row r="64" spans="1:26" ht="17.25" thickBot="1" x14ac:dyDescent="0.3">
      <c r="A64" s="2"/>
      <c r="B64" s="230" t="s">
        <v>425</v>
      </c>
      <c r="C64" s="70">
        <v>3063</v>
      </c>
      <c r="D64" s="83" t="s">
        <v>9</v>
      </c>
      <c r="E64" s="84" t="s">
        <v>10</v>
      </c>
      <c r="F64" s="84" t="s">
        <v>17</v>
      </c>
      <c r="G64" s="61" t="s">
        <v>18</v>
      </c>
      <c r="H64" s="105" t="s">
        <v>19</v>
      </c>
      <c r="I64" s="84"/>
      <c r="J64" s="84"/>
      <c r="K64" s="84"/>
      <c r="L64" s="84"/>
      <c r="M64" s="84"/>
      <c r="N64" s="84"/>
      <c r="O64" s="47">
        <f ca="1">IF(D64="цвет",SUM(O65:INDIRECT("N"&amp;R64)),IF(SUM(E64:N64)=0,"",SUM(E64:N64)))</f>
        <v>0</v>
      </c>
      <c r="P64" s="55">
        <v>1161</v>
      </c>
      <c r="Q64" s="43">
        <f t="shared" si="0"/>
        <v>3063</v>
      </c>
      <c r="R64" s="57">
        <f t="shared" ca="1" si="1"/>
        <v>67</v>
      </c>
      <c r="S64" s="71">
        <f>IF(U64&gt;0,ROUND((U64),0),ROUND((P64*$P$1),0))</f>
        <v>950</v>
      </c>
      <c r="T64" s="72">
        <f ca="1">O64*S64</f>
        <v>0</v>
      </c>
      <c r="U64" s="114">
        <f>VLOOKUP(C64,Лист2!A$1:B$899,2,FALSE)</f>
        <v>950</v>
      </c>
    </row>
    <row r="65" spans="1:21" ht="17.25" thickBot="1" x14ac:dyDescent="0.3">
      <c r="A65" s="2"/>
      <c r="B65" s="231"/>
      <c r="C65" s="62"/>
      <c r="D65" s="4" t="s">
        <v>426</v>
      </c>
      <c r="E65" s="5"/>
      <c r="F65" s="5"/>
      <c r="G65" s="5"/>
      <c r="H65" s="144"/>
      <c r="I65" s="5"/>
      <c r="J65" s="5"/>
      <c r="K65" s="5"/>
      <c r="L65" s="5"/>
      <c r="M65" s="5"/>
      <c r="N65" s="5"/>
      <c r="O65" s="77" t="str">
        <f ca="1">IF(D65="цвет",SUM(O66:INDIRECT("N"&amp;R65)),IF(SUM(E65:N65)=0,"",SUM(E65:N65)))</f>
        <v/>
      </c>
      <c r="P65" s="55" t="s">
        <v>54</v>
      </c>
      <c r="Q65" s="43">
        <f t="shared" si="0"/>
        <v>3063</v>
      </c>
      <c r="R65" s="57">
        <f t="shared" ca="1" si="1"/>
        <v>67</v>
      </c>
      <c r="S65" s="56"/>
      <c r="T65" s="63"/>
      <c r="U65" s="114" t="e">
        <f>VLOOKUP(C65,Лист2!A$1:B$899,2,FALSE)</f>
        <v>#N/A</v>
      </c>
    </row>
    <row r="66" spans="1:21" ht="135" customHeight="1" x14ac:dyDescent="0.25">
      <c r="A66" s="2"/>
      <c r="B66" s="231"/>
      <c r="C66" s="62"/>
      <c r="D66" s="244" t="s">
        <v>429</v>
      </c>
      <c r="E66" s="245"/>
      <c r="F66" s="245"/>
      <c r="G66" s="245"/>
      <c r="H66" s="245"/>
      <c r="I66" s="245"/>
      <c r="J66" s="245"/>
      <c r="K66" s="245"/>
      <c r="L66" s="245"/>
      <c r="M66" s="245"/>
      <c r="N66" s="246"/>
      <c r="O66" s="77" t="str">
        <f ca="1">IF(D66="цвет",SUM(O67:INDIRECT("N"&amp;R66)),IF(SUM(E66:N66)=0,"",SUM(E66:N66)))</f>
        <v/>
      </c>
      <c r="P66" s="55" t="s">
        <v>54</v>
      </c>
      <c r="Q66" s="43">
        <f t="shared" si="0"/>
        <v>3063</v>
      </c>
      <c r="R66" s="57">
        <f t="shared" ca="1" si="1"/>
        <v>67</v>
      </c>
      <c r="S66" s="56"/>
      <c r="T66" s="63"/>
      <c r="U66" s="114" t="e">
        <f>VLOOKUP(C66,Лист2!A$1:B$899,2,FALSE)</f>
        <v>#N/A</v>
      </c>
    </row>
    <row r="67" spans="1:21" ht="17.45" customHeight="1" thickBot="1" x14ac:dyDescent="0.3">
      <c r="A67" s="2"/>
      <c r="B67" s="233"/>
      <c r="C67" s="64"/>
      <c r="D67" s="219" t="str">
        <f>HYPERLINK("https://miamia.ru/search/index.php?q="&amp;Q67&amp;"&amp;s=Поиск?utm_source=Excel&amp;utm_medium=Nalichie&amp;utm_content="&amp;Q67&amp;"","Посмотреть большую фотографию на сайте")</f>
        <v>Посмотреть большую фотографию на сайте</v>
      </c>
      <c r="E67" s="220"/>
      <c r="F67" s="220"/>
      <c r="G67" s="220"/>
      <c r="H67" s="220"/>
      <c r="I67" s="220"/>
      <c r="J67" s="220"/>
      <c r="K67" s="220"/>
      <c r="L67" s="220"/>
      <c r="M67" s="220"/>
      <c r="N67" s="221"/>
      <c r="O67" s="77" t="str">
        <f ca="1">IF(D67="цвет",SUM(O68:INDIRECT("N"&amp;R67)),IF(SUM(E67:N67)=0,"",SUM(E67:N67)))</f>
        <v/>
      </c>
      <c r="P67" s="55" t="s">
        <v>54</v>
      </c>
      <c r="Q67" s="43">
        <f t="shared" si="0"/>
        <v>3063</v>
      </c>
      <c r="R67" s="57">
        <f t="shared" ca="1" si="1"/>
        <v>67</v>
      </c>
      <c r="S67" s="56"/>
      <c r="T67" s="63"/>
      <c r="U67" s="114" t="e">
        <f>VLOOKUP(C67,Лист2!A$1:B$899,2,FALSE)</f>
        <v>#N/A</v>
      </c>
    </row>
    <row r="68" spans="1:21" ht="17.25" thickBot="1" x14ac:dyDescent="0.3">
      <c r="A68" s="2"/>
      <c r="B68" s="230" t="s">
        <v>425</v>
      </c>
      <c r="C68" s="70">
        <v>3064</v>
      </c>
      <c r="D68" s="83" t="s">
        <v>9</v>
      </c>
      <c r="E68" s="84" t="s">
        <v>10</v>
      </c>
      <c r="F68" s="84" t="s">
        <v>11</v>
      </c>
      <c r="G68" s="61" t="s">
        <v>12</v>
      </c>
      <c r="H68" s="61" t="s">
        <v>13</v>
      </c>
      <c r="I68" s="84" t="s">
        <v>14</v>
      </c>
      <c r="J68" s="84" t="s">
        <v>15</v>
      </c>
      <c r="K68" s="84" t="s">
        <v>16</v>
      </c>
      <c r="L68" s="84"/>
      <c r="M68" s="84"/>
      <c r="N68" s="84"/>
      <c r="O68" s="47">
        <f ca="1">IF(D68="цвет",SUM(O69:INDIRECT("N"&amp;R68)),IF(SUM(E68:N68)=0,"",SUM(E68:N68)))</f>
        <v>0</v>
      </c>
      <c r="P68" s="55">
        <v>1031</v>
      </c>
      <c r="Q68" s="43">
        <f t="shared" si="0"/>
        <v>3064</v>
      </c>
      <c r="R68" s="57">
        <f t="shared" ca="1" si="1"/>
        <v>71</v>
      </c>
      <c r="S68" s="71">
        <f>IF(U68&gt;0,ROUND((U68),0),ROUND((P68*$P$1),0))</f>
        <v>850</v>
      </c>
      <c r="T68" s="72">
        <f ca="1">O68*S68</f>
        <v>0</v>
      </c>
      <c r="U68" s="114">
        <f>VLOOKUP(C68,Лист2!A$1:B$899,2,FALSE)</f>
        <v>850</v>
      </c>
    </row>
    <row r="69" spans="1:21" ht="17.25" thickBot="1" x14ac:dyDescent="0.3">
      <c r="A69" s="2"/>
      <c r="B69" s="231"/>
      <c r="C69" s="62"/>
      <c r="D69" s="4" t="s">
        <v>426</v>
      </c>
      <c r="E69" s="5"/>
      <c r="F69" s="144"/>
      <c r="G69" s="5"/>
      <c r="H69" s="5"/>
      <c r="I69" s="5"/>
      <c r="J69" s="5"/>
      <c r="K69" s="144"/>
      <c r="L69" s="5"/>
      <c r="M69" s="5"/>
      <c r="N69" s="5"/>
      <c r="O69" s="77" t="str">
        <f ca="1">IF(D69="цвет",SUM(O70:INDIRECT("N"&amp;R69)),IF(SUM(E69:N69)=0,"",SUM(E69:N69)))</f>
        <v/>
      </c>
      <c r="P69" s="55" t="s">
        <v>54</v>
      </c>
      <c r="Q69" s="43">
        <f t="shared" si="0"/>
        <v>3064</v>
      </c>
      <c r="R69" s="57">
        <f t="shared" ca="1" si="1"/>
        <v>71</v>
      </c>
      <c r="S69" s="56"/>
      <c r="T69" s="63"/>
      <c r="U69" s="114" t="e">
        <f>VLOOKUP(C69,Лист2!A$1:B$899,2,FALSE)</f>
        <v>#N/A</v>
      </c>
    </row>
    <row r="70" spans="1:21" ht="135" customHeight="1" x14ac:dyDescent="0.25">
      <c r="A70" s="2"/>
      <c r="B70" s="231"/>
      <c r="C70" s="62"/>
      <c r="D70" s="244" t="s">
        <v>430</v>
      </c>
      <c r="E70" s="245"/>
      <c r="F70" s="245"/>
      <c r="G70" s="245"/>
      <c r="H70" s="245"/>
      <c r="I70" s="245"/>
      <c r="J70" s="245"/>
      <c r="K70" s="245"/>
      <c r="L70" s="245"/>
      <c r="M70" s="245"/>
      <c r="N70" s="246"/>
      <c r="O70" s="77" t="str">
        <f ca="1">IF(D70="цвет",SUM(O71:INDIRECT("N"&amp;R70)),IF(SUM(E70:N70)=0,"",SUM(E70:N70)))</f>
        <v/>
      </c>
      <c r="P70" s="55" t="s">
        <v>54</v>
      </c>
      <c r="Q70" s="43">
        <f t="shared" si="0"/>
        <v>3064</v>
      </c>
      <c r="R70" s="57">
        <f t="shared" ca="1" si="1"/>
        <v>71</v>
      </c>
      <c r="S70" s="56"/>
      <c r="T70" s="63"/>
      <c r="U70" s="114" t="e">
        <f>VLOOKUP(C70,Лист2!A$1:B$899,2,FALSE)</f>
        <v>#N/A</v>
      </c>
    </row>
    <row r="71" spans="1:21" ht="17.45" customHeight="1" thickBot="1" x14ac:dyDescent="0.3">
      <c r="A71" s="2"/>
      <c r="B71" s="233"/>
      <c r="C71" s="64"/>
      <c r="D71" s="219" t="str">
        <f>HYPERLINK("https://miamia.ru/search/index.php?q="&amp;Q71&amp;"&amp;s=Поиск?utm_source=Excel&amp;utm_medium=Nalichie&amp;utm_content="&amp;Q71&amp;"","Посмотреть большую фотографию на сайте")</f>
        <v>Посмотреть большую фотографию на сайте</v>
      </c>
      <c r="E71" s="220"/>
      <c r="F71" s="220"/>
      <c r="G71" s="220"/>
      <c r="H71" s="220"/>
      <c r="I71" s="220"/>
      <c r="J71" s="220"/>
      <c r="K71" s="220"/>
      <c r="L71" s="220"/>
      <c r="M71" s="220"/>
      <c r="N71" s="221"/>
      <c r="O71" s="77" t="str">
        <f ca="1">IF(D71="цвет",SUM(O72:INDIRECT("N"&amp;R71)),IF(SUM(E71:N71)=0,"",SUM(E71:N71)))</f>
        <v/>
      </c>
      <c r="P71" s="55" t="s">
        <v>54</v>
      </c>
      <c r="Q71" s="43">
        <f t="shared" si="0"/>
        <v>3064</v>
      </c>
      <c r="R71" s="57">
        <f t="shared" ca="1" si="1"/>
        <v>71</v>
      </c>
      <c r="S71" s="56"/>
      <c r="T71" s="63"/>
      <c r="U71" s="114" t="e">
        <f>VLOOKUP(C71,Лист2!A$1:B$899,2,FALSE)</f>
        <v>#N/A</v>
      </c>
    </row>
    <row r="72" spans="1:21" ht="17.25" thickBot="1" x14ac:dyDescent="0.3">
      <c r="A72" s="2"/>
      <c r="B72" s="230" t="s">
        <v>425</v>
      </c>
      <c r="C72" s="70">
        <v>3068</v>
      </c>
      <c r="D72" s="83" t="s">
        <v>9</v>
      </c>
      <c r="E72" s="84" t="s">
        <v>10</v>
      </c>
      <c r="F72" s="84" t="s">
        <v>11</v>
      </c>
      <c r="G72" s="61" t="s">
        <v>12</v>
      </c>
      <c r="H72" s="61" t="s">
        <v>13</v>
      </c>
      <c r="I72" s="84" t="s">
        <v>14</v>
      </c>
      <c r="J72" s="84" t="s">
        <v>15</v>
      </c>
      <c r="K72" s="84" t="s">
        <v>16</v>
      </c>
      <c r="L72" s="84"/>
      <c r="M72" s="84"/>
      <c r="N72" s="84"/>
      <c r="O72" s="47">
        <f ca="1">IF(D72="цвет",SUM(O73:INDIRECT("N"&amp;R72)),IF(SUM(E72:N72)=0,"",SUM(E72:N72)))</f>
        <v>0</v>
      </c>
      <c r="P72" s="55">
        <v>1677</v>
      </c>
      <c r="Q72" s="43">
        <f t="shared" si="0"/>
        <v>3068</v>
      </c>
      <c r="R72" s="57">
        <f t="shared" ca="1" si="1"/>
        <v>75</v>
      </c>
      <c r="S72" s="71">
        <f>IF(U72&gt;0,ROUND((U72),0),ROUND((P72*$P$1),0))</f>
        <v>1350</v>
      </c>
      <c r="T72" s="72">
        <f ca="1">O72*S72</f>
        <v>0</v>
      </c>
      <c r="U72" s="114">
        <f>VLOOKUP(C72,Лист2!A$1:B$899,2,FALSE)</f>
        <v>1350</v>
      </c>
    </row>
    <row r="73" spans="1:21" ht="17.25" thickBot="1" x14ac:dyDescent="0.3">
      <c r="A73" s="2"/>
      <c r="B73" s="231"/>
      <c r="C73" s="62"/>
      <c r="D73" s="4" t="s">
        <v>426</v>
      </c>
      <c r="E73" s="5"/>
      <c r="F73" s="5"/>
      <c r="G73" s="5"/>
      <c r="H73" s="5"/>
      <c r="I73" s="5"/>
      <c r="J73" s="144"/>
      <c r="K73" s="5"/>
      <c r="L73" s="5"/>
      <c r="M73" s="5"/>
      <c r="N73" s="5"/>
      <c r="O73" s="77" t="str">
        <f ca="1">IF(D73="цвет",SUM(O74:INDIRECT("N"&amp;R73)),IF(SUM(E73:N73)=0,"",SUM(E73:N73)))</f>
        <v/>
      </c>
      <c r="P73" s="55" t="s">
        <v>54</v>
      </c>
      <c r="Q73" s="43">
        <f t="shared" si="0"/>
        <v>3068</v>
      </c>
      <c r="R73" s="57">
        <f t="shared" ca="1" si="1"/>
        <v>75</v>
      </c>
      <c r="S73" s="56"/>
      <c r="T73" s="63"/>
      <c r="U73" s="114" t="e">
        <f>VLOOKUP(C73,Лист2!A$1:B$899,2,FALSE)</f>
        <v>#N/A</v>
      </c>
    </row>
    <row r="74" spans="1:21" ht="135" customHeight="1" x14ac:dyDescent="0.25">
      <c r="A74" s="2"/>
      <c r="B74" s="231"/>
      <c r="C74" s="62"/>
      <c r="D74" s="244" t="s">
        <v>431</v>
      </c>
      <c r="E74" s="245"/>
      <c r="F74" s="245"/>
      <c r="G74" s="245"/>
      <c r="H74" s="245"/>
      <c r="I74" s="245"/>
      <c r="J74" s="245"/>
      <c r="K74" s="245"/>
      <c r="L74" s="245"/>
      <c r="M74" s="245"/>
      <c r="N74" s="246"/>
      <c r="O74" s="77" t="str">
        <f ca="1">IF(D74="цвет",SUM(O75:INDIRECT("N"&amp;R74)),IF(SUM(E74:N74)=0,"",SUM(E74:N74)))</f>
        <v/>
      </c>
      <c r="P74" s="55" t="s">
        <v>54</v>
      </c>
      <c r="Q74" s="43">
        <f t="shared" si="0"/>
        <v>3068</v>
      </c>
      <c r="R74" s="57">
        <f t="shared" ca="1" si="1"/>
        <v>75</v>
      </c>
      <c r="S74" s="56"/>
      <c r="T74" s="63"/>
      <c r="U74" s="114" t="e">
        <f>VLOOKUP(C74,Лист2!A$1:B$899,2,FALSE)</f>
        <v>#N/A</v>
      </c>
    </row>
    <row r="75" spans="1:21" ht="17.45" customHeight="1" thickBot="1" x14ac:dyDescent="0.3">
      <c r="A75" s="2"/>
      <c r="B75" s="233"/>
      <c r="C75" s="64"/>
      <c r="D75" s="219" t="str">
        <f>HYPERLINK("https://miamia.ru/search/index.php?q="&amp;Q75&amp;"&amp;s=Поиск?utm_source=Excel&amp;utm_medium=Nalichie&amp;utm_content="&amp;Q75&amp;"","Посмотреть большую фотографию на сайте")</f>
        <v>Посмотреть большую фотографию на сайте</v>
      </c>
      <c r="E75" s="220"/>
      <c r="F75" s="220"/>
      <c r="G75" s="220"/>
      <c r="H75" s="220"/>
      <c r="I75" s="220"/>
      <c r="J75" s="220"/>
      <c r="K75" s="220"/>
      <c r="L75" s="220"/>
      <c r="M75" s="220"/>
      <c r="N75" s="221"/>
      <c r="O75" s="77" t="str">
        <f ca="1">IF(D75="цвет",SUM(O76:INDIRECT("N"&amp;R75)),IF(SUM(E75:N75)=0,"",SUM(E75:N75)))</f>
        <v/>
      </c>
      <c r="P75" s="55" t="s">
        <v>54</v>
      </c>
      <c r="Q75" s="43">
        <f t="shared" ref="Q75:Q138" si="2">IF(C75&lt;&gt;0,C75,Q74)</f>
        <v>3068</v>
      </c>
      <c r="R75" s="57">
        <f t="shared" ref="R75:R138" ca="1" si="3">IF(D75="Посмотреть большую фотографию на сайте",CELL("строка",O75),R76)</f>
        <v>75</v>
      </c>
      <c r="S75" s="56"/>
      <c r="T75" s="63"/>
      <c r="U75" s="114" t="e">
        <f>VLOOKUP(C75,Лист2!A$1:B$899,2,FALSE)</f>
        <v>#N/A</v>
      </c>
    </row>
    <row r="76" spans="1:21" ht="23.1" customHeight="1" thickBot="1" x14ac:dyDescent="0.3">
      <c r="A76" s="2"/>
      <c r="B76" s="21" t="s">
        <v>52</v>
      </c>
      <c r="C76" s="22"/>
      <c r="D76" s="23"/>
      <c r="E76" s="24"/>
      <c r="F76" s="24"/>
      <c r="G76" s="24"/>
      <c r="H76" s="24"/>
      <c r="I76" s="24"/>
      <c r="J76" s="24"/>
      <c r="K76" s="24"/>
      <c r="L76" s="24"/>
      <c r="M76" s="24"/>
      <c r="N76" s="25"/>
      <c r="O76" s="77" t="str">
        <f ca="1">IF(D76="цвет",SUM(O77:INDIRECT("N"&amp;R76)),IF(SUM(E76:N76)=0,"",SUM(E76:N76)))</f>
        <v/>
      </c>
      <c r="P76" s="55" t="s">
        <v>54</v>
      </c>
      <c r="Q76" s="43">
        <f t="shared" si="2"/>
        <v>3068</v>
      </c>
      <c r="R76" s="57">
        <f t="shared" ca="1" si="3"/>
        <v>81</v>
      </c>
      <c r="U76" s="114" t="e">
        <f>VLOOKUP(C76,Лист2!A$1:B$899,2,FALSE)</f>
        <v>#N/A</v>
      </c>
    </row>
    <row r="77" spans="1:21" ht="17.45" customHeight="1" thickBot="1" x14ac:dyDescent="0.3">
      <c r="A77" s="2"/>
      <c r="B77" s="231" t="s">
        <v>51</v>
      </c>
      <c r="C77" s="62">
        <v>3431</v>
      </c>
      <c r="D77" s="87" t="s">
        <v>9</v>
      </c>
      <c r="E77" s="8" t="s">
        <v>10</v>
      </c>
      <c r="F77" s="8" t="s">
        <v>11</v>
      </c>
      <c r="G77" s="88" t="s">
        <v>12</v>
      </c>
      <c r="H77" s="88" t="s">
        <v>13</v>
      </c>
      <c r="I77" s="8" t="s">
        <v>14</v>
      </c>
      <c r="J77" s="84" t="s">
        <v>15</v>
      </c>
      <c r="K77" s="84" t="s">
        <v>16</v>
      </c>
      <c r="L77" s="84"/>
      <c r="M77" s="84"/>
      <c r="N77" s="84"/>
      <c r="O77" s="47">
        <f ca="1">IF(D77="цвет",SUM(O78:INDIRECT("N"&amp;R77)),IF(SUM(E77:N77)=0,"",SUM(E77:N77)))</f>
        <v>0</v>
      </c>
      <c r="P77" s="55">
        <v>2324</v>
      </c>
      <c r="Q77" s="43">
        <f t="shared" si="2"/>
        <v>3431</v>
      </c>
      <c r="R77" s="57">
        <f t="shared" ca="1" si="3"/>
        <v>81</v>
      </c>
      <c r="S77" s="71">
        <f>IF(U77&gt;0,ROUND((U77),0),ROUND((P77*$P$1),0))</f>
        <v>950</v>
      </c>
      <c r="T77" s="72">
        <f ca="1">O77*S77</f>
        <v>0</v>
      </c>
      <c r="U77" s="114">
        <f>VLOOKUP(C77,Лист2!A$1:B$899,2,FALSE)</f>
        <v>950</v>
      </c>
    </row>
    <row r="78" spans="1:21" ht="17.25" thickBot="1" x14ac:dyDescent="0.3">
      <c r="A78" s="2"/>
      <c r="B78" s="231"/>
      <c r="C78" s="62"/>
      <c r="D78" s="39" t="s">
        <v>26</v>
      </c>
      <c r="E78" s="66"/>
      <c r="F78" s="66"/>
      <c r="G78" s="66"/>
      <c r="H78" s="66"/>
      <c r="I78" s="276"/>
      <c r="J78" s="66"/>
      <c r="K78" s="66"/>
      <c r="L78" s="66"/>
      <c r="M78" s="66"/>
      <c r="N78" s="66"/>
      <c r="O78" s="77" t="str">
        <f ca="1">IF(D78="цвет",SUM(O79:INDIRECT("N"&amp;R78)),IF(SUM(E78:N78)=0,"",SUM(E78:N78)))</f>
        <v/>
      </c>
      <c r="P78" s="55" t="s">
        <v>54</v>
      </c>
      <c r="Q78" s="43">
        <f t="shared" si="2"/>
        <v>3431</v>
      </c>
      <c r="R78" s="57">
        <f t="shared" ca="1" si="3"/>
        <v>81</v>
      </c>
      <c r="S78" s="56"/>
      <c r="T78" s="63"/>
      <c r="U78" s="114" t="e">
        <f>VLOOKUP(C78,Лист2!A$1:B$899,2,FALSE)</f>
        <v>#N/A</v>
      </c>
    </row>
    <row r="79" spans="1:21" ht="17.25" thickBot="1" x14ac:dyDescent="0.3">
      <c r="A79" s="2"/>
      <c r="B79" s="231"/>
      <c r="C79" s="62"/>
      <c r="D79" s="39" t="s">
        <v>25</v>
      </c>
      <c r="E79" s="66"/>
      <c r="F79" s="66"/>
      <c r="G79" s="66"/>
      <c r="H79" s="66"/>
      <c r="I79" s="66"/>
      <c r="J79" s="66"/>
      <c r="K79" s="66"/>
      <c r="L79" s="66"/>
      <c r="M79" s="66"/>
      <c r="N79" s="66"/>
      <c r="O79" s="77" t="str">
        <f ca="1">IF(D79="цвет",SUM(O80:INDIRECT("N"&amp;R79)),IF(SUM(E79:N79)=0,"",SUM(E79:N79)))</f>
        <v/>
      </c>
      <c r="P79" s="55" t="s">
        <v>54</v>
      </c>
      <c r="Q79" s="43">
        <f t="shared" si="2"/>
        <v>3431</v>
      </c>
      <c r="R79" s="57">
        <f t="shared" ca="1" si="3"/>
        <v>81</v>
      </c>
      <c r="S79" s="56"/>
      <c r="T79" s="63"/>
      <c r="U79" s="114" t="e">
        <f>VLOOKUP(C79,Лист2!A$1:B$899,2,FALSE)</f>
        <v>#N/A</v>
      </c>
    </row>
    <row r="80" spans="1:21" ht="129.75" customHeight="1" x14ac:dyDescent="0.25">
      <c r="A80" s="2"/>
      <c r="B80" s="231"/>
      <c r="C80" s="62"/>
      <c r="D80" s="244" t="s">
        <v>188</v>
      </c>
      <c r="E80" s="245"/>
      <c r="F80" s="245"/>
      <c r="G80" s="245"/>
      <c r="H80" s="245"/>
      <c r="I80" s="245"/>
      <c r="J80" s="245"/>
      <c r="K80" s="245"/>
      <c r="L80" s="245"/>
      <c r="M80" s="245"/>
      <c r="N80" s="246"/>
      <c r="O80" s="77" t="str">
        <f ca="1">IF(D80="цвет",SUM(O81:INDIRECT("N"&amp;R80)),IF(SUM(E80:N80)=0,"",SUM(E80:N80)))</f>
        <v/>
      </c>
      <c r="P80" s="55" t="s">
        <v>54</v>
      </c>
      <c r="Q80" s="43">
        <f t="shared" si="2"/>
        <v>3431</v>
      </c>
      <c r="R80" s="57">
        <f t="shared" ca="1" si="3"/>
        <v>81</v>
      </c>
      <c r="S80" s="56"/>
      <c r="T80" s="63"/>
      <c r="U80" s="114" t="e">
        <f>VLOOKUP(C80,Лист2!A$1:B$899,2,FALSE)</f>
        <v>#N/A</v>
      </c>
    </row>
    <row r="81" spans="1:26" ht="17.45" customHeight="1" thickBot="1" x14ac:dyDescent="0.3">
      <c r="A81" s="2"/>
      <c r="B81" s="233"/>
      <c r="C81" s="64"/>
      <c r="D81" s="219" t="str">
        <f>HYPERLINK("https://miamia.ru/search/index.php?q="&amp;Q81&amp;"&amp;s=Поиск?utm_source=Excel&amp;utm_medium=Nalichie&amp;utm_content="&amp;Q81&amp;"","Посмотреть большую фотографию на сайте")</f>
        <v>Посмотреть большую фотографию на сайте</v>
      </c>
      <c r="E81" s="220"/>
      <c r="F81" s="220"/>
      <c r="G81" s="220"/>
      <c r="H81" s="220"/>
      <c r="I81" s="220"/>
      <c r="J81" s="220"/>
      <c r="K81" s="220"/>
      <c r="L81" s="220"/>
      <c r="M81" s="220"/>
      <c r="N81" s="221"/>
      <c r="O81" s="77" t="str">
        <f ca="1">IF(D81="цвет",SUM(O82:INDIRECT("N"&amp;R81)),IF(SUM(E81:N81)=0,"",SUM(E81:N81)))</f>
        <v/>
      </c>
      <c r="P81" s="55" t="s">
        <v>54</v>
      </c>
      <c r="Q81" s="43">
        <f t="shared" si="2"/>
        <v>3431</v>
      </c>
      <c r="R81" s="57">
        <f t="shared" ca="1" si="3"/>
        <v>81</v>
      </c>
      <c r="S81" s="56"/>
      <c r="T81" s="63"/>
      <c r="U81" s="114" t="e">
        <f>VLOOKUP(C81,Лист2!A$1:B$899,2,FALSE)</f>
        <v>#N/A</v>
      </c>
    </row>
    <row r="82" spans="1:26" customFormat="1" ht="23.1" customHeight="1" thickBot="1" x14ac:dyDescent="0.3">
      <c r="A82" s="102"/>
      <c r="B82" s="122" t="s">
        <v>466</v>
      </c>
      <c r="C82" s="123"/>
      <c r="D82" s="124"/>
      <c r="E82" s="125"/>
      <c r="F82" s="125"/>
      <c r="G82" s="125"/>
      <c r="H82" s="125"/>
      <c r="I82" s="125"/>
      <c r="J82" s="125"/>
      <c r="K82" s="125"/>
      <c r="L82" s="125"/>
      <c r="M82" s="125"/>
      <c r="N82" s="126"/>
      <c r="O82" s="118" t="str">
        <f ca="1">IF(D82="цвет",SUM(O83:INDIRECT("N"&amp;R82)),IF(SUM(E82:N82)=0,"",SUM(E82:N82)))</f>
        <v/>
      </c>
      <c r="P82" s="109" t="s">
        <v>54</v>
      </c>
      <c r="Q82" s="110">
        <f t="shared" si="2"/>
        <v>3431</v>
      </c>
      <c r="R82" s="111">
        <f t="shared" ca="1" si="3"/>
        <v>87</v>
      </c>
      <c r="S82" s="114"/>
      <c r="T82" s="114"/>
      <c r="U82" s="114" t="e">
        <f>VLOOKUP(C82,Лист2!A$1:B$899,2,FALSE)</f>
        <v>#N/A</v>
      </c>
      <c r="V82" s="114"/>
      <c r="W82" s="114"/>
      <c r="X82" s="114"/>
      <c r="Y82" s="114"/>
      <c r="Z82" s="114"/>
    </row>
    <row r="83" spans="1:26" customFormat="1" ht="17.25" thickBot="1" x14ac:dyDescent="0.3">
      <c r="A83" s="102"/>
      <c r="B83" s="225" t="s">
        <v>433</v>
      </c>
      <c r="C83" s="103">
        <v>3140</v>
      </c>
      <c r="D83" s="104" t="s">
        <v>9</v>
      </c>
      <c r="E83" s="105" t="s">
        <v>10</v>
      </c>
      <c r="F83" s="105" t="s">
        <v>11</v>
      </c>
      <c r="G83" s="105" t="s">
        <v>12</v>
      </c>
      <c r="H83" s="106" t="s">
        <v>13</v>
      </c>
      <c r="I83" s="106" t="s">
        <v>14</v>
      </c>
      <c r="J83" s="105"/>
      <c r="K83" s="105"/>
      <c r="L83" s="105"/>
      <c r="M83" s="105"/>
      <c r="N83" s="107"/>
      <c r="O83" s="108">
        <f ca="1">IF(D83="цвет",SUM(O84:INDIRECT("N"&amp;R83)),IF(SUM(E83:N83)=0,"",SUM(E83:N83)))</f>
        <v>0</v>
      </c>
      <c r="P83" s="109">
        <v>1936</v>
      </c>
      <c r="Q83" s="110">
        <f t="shared" si="2"/>
        <v>3140</v>
      </c>
      <c r="R83" s="111">
        <f t="shared" ca="1" si="3"/>
        <v>87</v>
      </c>
      <c r="S83" s="112">
        <f>IF(U83&gt;0,ROUND((U83),0),ROUND((P83*$P$1),0))</f>
        <v>950</v>
      </c>
      <c r="T83" s="113">
        <f ca="1">O83*S83</f>
        <v>0</v>
      </c>
      <c r="U83" s="114">
        <f>VLOOKUP(C83,Лист2!A$1:B$899,2,FALSE)</f>
        <v>950</v>
      </c>
      <c r="V83" s="114"/>
      <c r="W83" s="114"/>
      <c r="X83" s="114"/>
      <c r="Y83" s="114"/>
      <c r="Z83" s="114"/>
    </row>
    <row r="84" spans="1:26" customFormat="1" ht="17.25" thickBot="1" x14ac:dyDescent="0.3">
      <c r="A84" s="102"/>
      <c r="B84" s="225"/>
      <c r="C84" s="103"/>
      <c r="D84" s="116" t="s">
        <v>32</v>
      </c>
      <c r="E84" s="117"/>
      <c r="F84" s="117"/>
      <c r="G84" s="117"/>
      <c r="H84" s="117"/>
      <c r="I84" s="117"/>
      <c r="J84" s="117"/>
      <c r="K84" s="117"/>
      <c r="L84" s="117"/>
      <c r="M84" s="117"/>
      <c r="N84" s="148"/>
      <c r="O84" s="127" t="str">
        <f ca="1">IF(D84="цвет",SUM(O85:INDIRECT("N"&amp;R84)),IF(SUM(E84:N84)=0,"",SUM(E84:N84)))</f>
        <v/>
      </c>
      <c r="P84" s="109" t="s">
        <v>54</v>
      </c>
      <c r="Q84" s="110">
        <f t="shared" si="2"/>
        <v>3140</v>
      </c>
      <c r="R84" s="111">
        <f t="shared" ca="1" si="3"/>
        <v>87</v>
      </c>
      <c r="S84" s="128"/>
      <c r="T84" s="129"/>
      <c r="U84" s="114" t="e">
        <f>VLOOKUP(C84,Лист2!A$1:B$899,2,FALSE)</f>
        <v>#N/A</v>
      </c>
      <c r="V84" s="114"/>
      <c r="W84" s="114"/>
      <c r="X84" s="114"/>
      <c r="Y84" s="114"/>
      <c r="Z84" s="114"/>
    </row>
    <row r="85" spans="1:26" customFormat="1" ht="17.25" thickBot="1" x14ac:dyDescent="0.3">
      <c r="A85" s="102"/>
      <c r="B85" s="225"/>
      <c r="C85" s="115"/>
      <c r="D85" s="116" t="s">
        <v>30</v>
      </c>
      <c r="E85" s="117"/>
      <c r="F85" s="117"/>
      <c r="G85" s="117"/>
      <c r="H85" s="117"/>
      <c r="I85" s="276"/>
      <c r="J85" s="117"/>
      <c r="K85" s="117"/>
      <c r="L85" s="117"/>
      <c r="M85" s="117"/>
      <c r="N85" s="117"/>
      <c r="O85" s="118" t="str">
        <f ca="1">IF(D85="цвет",SUM(O86:INDIRECT("N"&amp;R85)),IF(SUM(E85:N85)=0,"",SUM(E85:N85)))</f>
        <v/>
      </c>
      <c r="P85" s="109" t="s">
        <v>54</v>
      </c>
      <c r="Q85" s="110">
        <f t="shared" si="2"/>
        <v>3140</v>
      </c>
      <c r="R85" s="111">
        <f t="shared" ca="1" si="3"/>
        <v>87</v>
      </c>
      <c r="S85" s="119"/>
      <c r="T85" s="120"/>
      <c r="U85" s="114" t="e">
        <f>VLOOKUP(C85,Лист2!A$1:B$899,2,FALSE)</f>
        <v>#N/A</v>
      </c>
      <c r="V85" s="114"/>
      <c r="W85" s="114"/>
      <c r="X85" s="114"/>
      <c r="Y85" s="114"/>
      <c r="Z85" s="114"/>
    </row>
    <row r="86" spans="1:26" customFormat="1" ht="117" customHeight="1" x14ac:dyDescent="0.25">
      <c r="A86" s="102"/>
      <c r="B86" s="225"/>
      <c r="C86" s="115"/>
      <c r="D86" s="227" t="s">
        <v>473</v>
      </c>
      <c r="E86" s="228"/>
      <c r="F86" s="228"/>
      <c r="G86" s="228"/>
      <c r="H86" s="228"/>
      <c r="I86" s="228"/>
      <c r="J86" s="228"/>
      <c r="K86" s="228"/>
      <c r="L86" s="228"/>
      <c r="M86" s="228"/>
      <c r="N86" s="229"/>
      <c r="O86" s="118" t="str">
        <f ca="1">IF(D86="цвет",SUM(O87:INDIRECT("N"&amp;R86)),IF(SUM(E86:N86)=0,"",SUM(E86:N86)))</f>
        <v/>
      </c>
      <c r="P86" s="109" t="s">
        <v>54</v>
      </c>
      <c r="Q86" s="110">
        <f t="shared" si="2"/>
        <v>3140</v>
      </c>
      <c r="R86" s="111">
        <f t="shared" ca="1" si="3"/>
        <v>87</v>
      </c>
      <c r="S86" s="119"/>
      <c r="T86" s="120"/>
      <c r="U86" s="114" t="e">
        <f>VLOOKUP(C86,Лист2!A$1:B$899,2,FALSE)</f>
        <v>#N/A</v>
      </c>
      <c r="V86" s="114"/>
      <c r="W86" s="114"/>
      <c r="X86" s="114"/>
      <c r="Y86" s="114"/>
      <c r="Z86" s="114"/>
    </row>
    <row r="87" spans="1:26" customFormat="1" ht="17.45" customHeight="1" thickBot="1" x14ac:dyDescent="0.3">
      <c r="A87" s="102"/>
      <c r="B87" s="226"/>
      <c r="C87" s="121"/>
      <c r="D87" s="219" t="str">
        <f>HYPERLINK("https://miamia.ru/search/index.php?q="&amp;Q87&amp;"&amp;s=Поиск?utm_source=Excel&amp;utm_medium=Nalichie&amp;utm_content="&amp;Q87&amp;"","Посмотреть большую фотографию на сайте")</f>
        <v>Посмотреть большую фотографию на сайте</v>
      </c>
      <c r="E87" s="220"/>
      <c r="F87" s="220"/>
      <c r="G87" s="220"/>
      <c r="H87" s="220"/>
      <c r="I87" s="220"/>
      <c r="J87" s="220"/>
      <c r="K87" s="220"/>
      <c r="L87" s="220"/>
      <c r="M87" s="220"/>
      <c r="N87" s="221"/>
      <c r="O87" s="118" t="str">
        <f ca="1">IF(D87="цвет",SUM(O88:INDIRECT("N"&amp;R87)),IF(SUM(E87:N87)=0,"",SUM(E87:N87)))</f>
        <v/>
      </c>
      <c r="P87" s="109" t="s">
        <v>54</v>
      </c>
      <c r="Q87" s="110">
        <f t="shared" si="2"/>
        <v>3140</v>
      </c>
      <c r="R87" s="111">
        <f t="shared" ca="1" si="3"/>
        <v>87</v>
      </c>
      <c r="S87" s="119"/>
      <c r="T87" s="120"/>
      <c r="U87" s="114" t="e">
        <f>VLOOKUP(C87,Лист2!A$1:B$899,2,FALSE)</f>
        <v>#N/A</v>
      </c>
      <c r="V87" s="114"/>
      <c r="W87" s="114"/>
      <c r="X87" s="114"/>
      <c r="Y87" s="114"/>
      <c r="Z87" s="114"/>
    </row>
    <row r="88" spans="1:26" customFormat="1" ht="17.25" thickBot="1" x14ac:dyDescent="0.3">
      <c r="A88" s="102"/>
      <c r="B88" s="225" t="s">
        <v>433</v>
      </c>
      <c r="C88" s="103">
        <v>3141</v>
      </c>
      <c r="D88" s="104" t="s">
        <v>9</v>
      </c>
      <c r="E88" s="105" t="s">
        <v>10</v>
      </c>
      <c r="F88" s="105" t="s">
        <v>11</v>
      </c>
      <c r="G88" s="105" t="s">
        <v>12</v>
      </c>
      <c r="H88" s="106" t="s">
        <v>13</v>
      </c>
      <c r="I88" s="106" t="s">
        <v>14</v>
      </c>
      <c r="J88" s="105"/>
      <c r="K88" s="105"/>
      <c r="L88" s="105"/>
      <c r="M88" s="105"/>
      <c r="N88" s="107"/>
      <c r="O88" s="108">
        <f ca="1">IF(D88="цвет",SUM(O89:INDIRECT("N"&amp;R88)),IF(SUM(E88:N88)=0,"",SUM(E88:N88)))</f>
        <v>0</v>
      </c>
      <c r="P88" s="109">
        <v>1936</v>
      </c>
      <c r="Q88" s="110">
        <f t="shared" si="2"/>
        <v>3141</v>
      </c>
      <c r="R88" s="111">
        <f t="shared" ca="1" si="3"/>
        <v>92</v>
      </c>
      <c r="S88" s="112">
        <f>IF(U88&gt;0,ROUND((U88),0),ROUND((P88*$P$1),0))</f>
        <v>950</v>
      </c>
      <c r="T88" s="113">
        <f ca="1">O88*S88</f>
        <v>0</v>
      </c>
      <c r="U88" s="114">
        <f>VLOOKUP(C88,Лист2!A$1:B$899,2,FALSE)</f>
        <v>950</v>
      </c>
      <c r="V88" s="114"/>
      <c r="W88" s="114"/>
      <c r="X88" s="114"/>
      <c r="Y88" s="114"/>
      <c r="Z88" s="114"/>
    </row>
    <row r="89" spans="1:26" customFormat="1" ht="17.25" thickBot="1" x14ac:dyDescent="0.3">
      <c r="A89" s="102"/>
      <c r="B89" s="225"/>
      <c r="C89" s="103"/>
      <c r="D89" s="116" t="s">
        <v>32</v>
      </c>
      <c r="E89" s="117"/>
      <c r="F89" s="117"/>
      <c r="G89" s="117"/>
      <c r="H89" s="276"/>
      <c r="I89" s="117"/>
      <c r="J89" s="117"/>
      <c r="K89" s="117"/>
      <c r="L89" s="117"/>
      <c r="M89" s="117"/>
      <c r="N89" s="148"/>
      <c r="O89" s="127" t="str">
        <f ca="1">IF(D89="цвет",SUM(O90:INDIRECT("N"&amp;R89)),IF(SUM(E89:N89)=0,"",SUM(E89:N89)))</f>
        <v/>
      </c>
      <c r="P89" s="109" t="s">
        <v>54</v>
      </c>
      <c r="Q89" s="110">
        <f t="shared" si="2"/>
        <v>3141</v>
      </c>
      <c r="R89" s="111">
        <f t="shared" ca="1" si="3"/>
        <v>92</v>
      </c>
      <c r="S89" s="128"/>
      <c r="T89" s="129"/>
      <c r="U89" s="114" t="e">
        <f>VLOOKUP(C89,Лист2!A$1:B$899,2,FALSE)</f>
        <v>#N/A</v>
      </c>
      <c r="V89" s="114"/>
      <c r="W89" s="114"/>
      <c r="X89" s="114"/>
      <c r="Y89" s="114"/>
      <c r="Z89" s="114"/>
    </row>
    <row r="90" spans="1:26" customFormat="1" ht="17.25" thickBot="1" x14ac:dyDescent="0.3">
      <c r="A90" s="102"/>
      <c r="B90" s="225"/>
      <c r="C90" s="115"/>
      <c r="D90" s="116" t="s">
        <v>30</v>
      </c>
      <c r="E90" s="117"/>
      <c r="F90" s="117"/>
      <c r="G90" s="117"/>
      <c r="H90" s="117"/>
      <c r="I90" s="117"/>
      <c r="J90" s="117"/>
      <c r="K90" s="117"/>
      <c r="L90" s="117"/>
      <c r="M90" s="117"/>
      <c r="N90" s="117"/>
      <c r="O90" s="118" t="str">
        <f ca="1">IF(D90="цвет",SUM(O91:INDIRECT("N"&amp;R90)),IF(SUM(E90:N90)=0,"",SUM(E90:N90)))</f>
        <v/>
      </c>
      <c r="P90" s="109" t="s">
        <v>54</v>
      </c>
      <c r="Q90" s="110">
        <f t="shared" si="2"/>
        <v>3141</v>
      </c>
      <c r="R90" s="111">
        <f t="shared" ca="1" si="3"/>
        <v>92</v>
      </c>
      <c r="S90" s="119"/>
      <c r="T90" s="120"/>
      <c r="U90" s="114" t="e">
        <f>VLOOKUP(C90,Лист2!A$1:B$899,2,FALSE)</f>
        <v>#N/A</v>
      </c>
      <c r="V90" s="114"/>
      <c r="W90" s="114"/>
      <c r="X90" s="114"/>
      <c r="Y90" s="114"/>
      <c r="Z90" s="114"/>
    </row>
    <row r="91" spans="1:26" customFormat="1" ht="117" customHeight="1" x14ac:dyDescent="0.25">
      <c r="A91" s="102"/>
      <c r="B91" s="225"/>
      <c r="C91" s="115"/>
      <c r="D91" s="227" t="s">
        <v>434</v>
      </c>
      <c r="E91" s="228"/>
      <c r="F91" s="228"/>
      <c r="G91" s="228"/>
      <c r="H91" s="228"/>
      <c r="I91" s="228"/>
      <c r="J91" s="228"/>
      <c r="K91" s="228"/>
      <c r="L91" s="228"/>
      <c r="M91" s="228"/>
      <c r="N91" s="229"/>
      <c r="O91" s="118" t="str">
        <f ca="1">IF(D91="цвет",SUM(O92:INDIRECT("N"&amp;R91)),IF(SUM(E91:N91)=0,"",SUM(E91:N91)))</f>
        <v/>
      </c>
      <c r="P91" s="109" t="s">
        <v>54</v>
      </c>
      <c r="Q91" s="110">
        <f t="shared" si="2"/>
        <v>3141</v>
      </c>
      <c r="R91" s="111">
        <f t="shared" ca="1" si="3"/>
        <v>92</v>
      </c>
      <c r="S91" s="119"/>
      <c r="T91" s="120"/>
      <c r="U91" s="114" t="e">
        <f>VLOOKUP(C91,Лист2!A$1:B$899,2,FALSE)</f>
        <v>#N/A</v>
      </c>
      <c r="V91" s="114"/>
      <c r="W91" s="114"/>
      <c r="X91" s="114"/>
      <c r="Y91" s="114"/>
      <c r="Z91" s="114"/>
    </row>
    <row r="92" spans="1:26" customFormat="1" ht="17.45" customHeight="1" thickBot="1" x14ac:dyDescent="0.3">
      <c r="A92" s="102"/>
      <c r="B92" s="226"/>
      <c r="C92" s="121"/>
      <c r="D92" s="219" t="str">
        <f>HYPERLINK("https://miamia.ru/search/index.php?q="&amp;Q92&amp;"&amp;s=Поиск?utm_source=Excel&amp;utm_medium=Nalichie&amp;utm_content="&amp;Q92&amp;"","Посмотреть большую фотографию на сайте")</f>
        <v>Посмотреть большую фотографию на сайте</v>
      </c>
      <c r="E92" s="220"/>
      <c r="F92" s="220"/>
      <c r="G92" s="220"/>
      <c r="H92" s="220"/>
      <c r="I92" s="220"/>
      <c r="J92" s="220"/>
      <c r="K92" s="220"/>
      <c r="L92" s="220"/>
      <c r="M92" s="220"/>
      <c r="N92" s="221"/>
      <c r="O92" s="118" t="str">
        <f ca="1">IF(D92="цвет",SUM(O93:INDIRECT("N"&amp;R92)),IF(SUM(E92:N92)=0,"",SUM(E92:N92)))</f>
        <v/>
      </c>
      <c r="P92" s="109" t="s">
        <v>54</v>
      </c>
      <c r="Q92" s="110">
        <f t="shared" si="2"/>
        <v>3141</v>
      </c>
      <c r="R92" s="111">
        <f t="shared" ca="1" si="3"/>
        <v>92</v>
      </c>
      <c r="S92" s="119"/>
      <c r="T92" s="120"/>
      <c r="U92" s="114" t="e">
        <f>VLOOKUP(C92,Лист2!A$1:B$899,2,FALSE)</f>
        <v>#N/A</v>
      </c>
      <c r="V92" s="114"/>
      <c r="W92" s="114"/>
      <c r="X92" s="114"/>
      <c r="Y92" s="114"/>
      <c r="Z92" s="114"/>
    </row>
    <row r="93" spans="1:26" customFormat="1" ht="17.25" thickBot="1" x14ac:dyDescent="0.3">
      <c r="A93" s="102"/>
      <c r="B93" s="225" t="s">
        <v>433</v>
      </c>
      <c r="C93" s="103">
        <v>3142</v>
      </c>
      <c r="D93" s="104" t="s">
        <v>9</v>
      </c>
      <c r="E93" s="105" t="s">
        <v>10</v>
      </c>
      <c r="F93" s="105" t="s">
        <v>11</v>
      </c>
      <c r="G93" s="105" t="s">
        <v>12</v>
      </c>
      <c r="H93" s="106" t="s">
        <v>13</v>
      </c>
      <c r="I93" s="106" t="s">
        <v>14</v>
      </c>
      <c r="J93" s="105"/>
      <c r="K93" s="105"/>
      <c r="L93" s="105"/>
      <c r="M93" s="105"/>
      <c r="N93" s="107"/>
      <c r="O93" s="108">
        <f ca="1">IF(D93="цвет",SUM(O94:INDIRECT("N"&amp;R93)),IF(SUM(E93:N93)=0,"",SUM(E93:N93)))</f>
        <v>0</v>
      </c>
      <c r="P93" s="109">
        <v>1936</v>
      </c>
      <c r="Q93" s="110">
        <f t="shared" si="2"/>
        <v>3142</v>
      </c>
      <c r="R93" s="111">
        <f t="shared" ca="1" si="3"/>
        <v>97</v>
      </c>
      <c r="S93" s="112">
        <f>IF(U93&gt;0,ROUND((U93),0),ROUND((P93*$P$1),0))</f>
        <v>950</v>
      </c>
      <c r="T93" s="113">
        <f ca="1">O93*S93</f>
        <v>0</v>
      </c>
      <c r="U93" s="114">
        <f>VLOOKUP(C93,Лист2!A$1:B$899,2,FALSE)</f>
        <v>950</v>
      </c>
      <c r="V93" s="114"/>
      <c r="W93" s="114"/>
      <c r="X93" s="114"/>
      <c r="Y93" s="114"/>
      <c r="Z93" s="114"/>
    </row>
    <row r="94" spans="1:26" customFormat="1" ht="17.25" thickBot="1" x14ac:dyDescent="0.3">
      <c r="A94" s="102"/>
      <c r="B94" s="225"/>
      <c r="C94" s="103"/>
      <c r="D94" s="116" t="s">
        <v>32</v>
      </c>
      <c r="E94" s="117"/>
      <c r="F94" s="117"/>
      <c r="G94" s="276"/>
      <c r="H94" s="117"/>
      <c r="I94" s="117"/>
      <c r="J94" s="117"/>
      <c r="K94" s="117"/>
      <c r="L94" s="117"/>
      <c r="M94" s="117"/>
      <c r="N94" s="148"/>
      <c r="O94" s="127" t="str">
        <f ca="1">IF(D94="цвет",SUM(O95:INDIRECT("N"&amp;R94)),IF(SUM(E94:N94)=0,"",SUM(E94:N94)))</f>
        <v/>
      </c>
      <c r="P94" s="109" t="s">
        <v>54</v>
      </c>
      <c r="Q94" s="110">
        <f t="shared" si="2"/>
        <v>3142</v>
      </c>
      <c r="R94" s="111">
        <f t="shared" ca="1" si="3"/>
        <v>97</v>
      </c>
      <c r="S94" s="128"/>
      <c r="T94" s="129"/>
      <c r="U94" s="114" t="e">
        <f>VLOOKUP(C94,Лист2!A$1:B$899,2,FALSE)</f>
        <v>#N/A</v>
      </c>
      <c r="V94" s="114"/>
      <c r="W94" s="114"/>
      <c r="X94" s="114"/>
      <c r="Y94" s="114"/>
      <c r="Z94" s="114"/>
    </row>
    <row r="95" spans="1:26" customFormat="1" ht="17.25" thickBot="1" x14ac:dyDescent="0.3">
      <c r="A95" s="102"/>
      <c r="B95" s="225"/>
      <c r="C95" s="115"/>
      <c r="D95" s="116" t="s">
        <v>30</v>
      </c>
      <c r="E95" s="117"/>
      <c r="F95" s="117"/>
      <c r="G95" s="117"/>
      <c r="H95" s="117"/>
      <c r="I95" s="117"/>
      <c r="J95" s="117"/>
      <c r="K95" s="117"/>
      <c r="L95" s="117"/>
      <c r="M95" s="117"/>
      <c r="N95" s="117"/>
      <c r="O95" s="118" t="str">
        <f ca="1">IF(D95="цвет",SUM(O96:INDIRECT("N"&amp;R95)),IF(SUM(E95:N95)=0,"",SUM(E95:N95)))</f>
        <v/>
      </c>
      <c r="P95" s="109" t="s">
        <v>54</v>
      </c>
      <c r="Q95" s="110">
        <f t="shared" si="2"/>
        <v>3142</v>
      </c>
      <c r="R95" s="111">
        <f t="shared" ca="1" si="3"/>
        <v>97</v>
      </c>
      <c r="S95" s="119"/>
      <c r="T95" s="120"/>
      <c r="U95" s="114" t="e">
        <f>VLOOKUP(C95,Лист2!A$1:B$899,2,FALSE)</f>
        <v>#N/A</v>
      </c>
      <c r="V95" s="114"/>
      <c r="W95" s="114"/>
      <c r="X95" s="114"/>
      <c r="Y95" s="114"/>
      <c r="Z95" s="114"/>
    </row>
    <row r="96" spans="1:26" customFormat="1" ht="117" customHeight="1" x14ac:dyDescent="0.25">
      <c r="A96" s="102"/>
      <c r="B96" s="225"/>
      <c r="C96" s="115"/>
      <c r="D96" s="227" t="s">
        <v>463</v>
      </c>
      <c r="E96" s="228"/>
      <c r="F96" s="228"/>
      <c r="G96" s="228"/>
      <c r="H96" s="228"/>
      <c r="I96" s="228"/>
      <c r="J96" s="228"/>
      <c r="K96" s="228"/>
      <c r="L96" s="228"/>
      <c r="M96" s="228"/>
      <c r="N96" s="229"/>
      <c r="O96" s="118" t="str">
        <f ca="1">IF(D96="цвет",SUM(O97:INDIRECT("N"&amp;R96)),IF(SUM(E96:N96)=0,"",SUM(E96:N96)))</f>
        <v/>
      </c>
      <c r="P96" s="109" t="s">
        <v>54</v>
      </c>
      <c r="Q96" s="110">
        <f t="shared" si="2"/>
        <v>3142</v>
      </c>
      <c r="R96" s="111">
        <f t="shared" ca="1" si="3"/>
        <v>97</v>
      </c>
      <c r="S96" s="119"/>
      <c r="T96" s="120"/>
      <c r="U96" s="114" t="e">
        <f>VLOOKUP(C96,Лист2!A$1:B$899,2,FALSE)</f>
        <v>#N/A</v>
      </c>
      <c r="V96" s="114"/>
      <c r="W96" s="114"/>
      <c r="X96" s="114"/>
      <c r="Y96" s="114"/>
      <c r="Z96" s="114"/>
    </row>
    <row r="97" spans="1:26" customFormat="1" ht="17.45" customHeight="1" thickBot="1" x14ac:dyDescent="0.3">
      <c r="A97" s="102"/>
      <c r="B97" s="226"/>
      <c r="C97" s="121"/>
      <c r="D97" s="219" t="str">
        <f>HYPERLINK("https://miamia.ru/search/index.php?q="&amp;Q97&amp;"&amp;s=Поиск?utm_source=Excel&amp;utm_medium=Nalichie&amp;utm_content="&amp;Q97&amp;"","Посмотреть большую фотографию на сайте")</f>
        <v>Посмотреть большую фотографию на сайте</v>
      </c>
      <c r="E97" s="220"/>
      <c r="F97" s="220"/>
      <c r="G97" s="220"/>
      <c r="H97" s="220"/>
      <c r="I97" s="220"/>
      <c r="J97" s="220"/>
      <c r="K97" s="220"/>
      <c r="L97" s="220"/>
      <c r="M97" s="220"/>
      <c r="N97" s="221"/>
      <c r="O97" s="118" t="str">
        <f ca="1">IF(D97="цвет",SUM(O98:INDIRECT("N"&amp;R97)),IF(SUM(E97:N97)=0,"",SUM(E97:N97)))</f>
        <v/>
      </c>
      <c r="P97" s="109" t="s">
        <v>54</v>
      </c>
      <c r="Q97" s="110">
        <f t="shared" si="2"/>
        <v>3142</v>
      </c>
      <c r="R97" s="111">
        <f t="shared" ca="1" si="3"/>
        <v>97</v>
      </c>
      <c r="S97" s="119"/>
      <c r="T97" s="120"/>
      <c r="U97" s="114" t="e">
        <f>VLOOKUP(C97,Лист2!A$1:B$899,2,FALSE)</f>
        <v>#N/A</v>
      </c>
      <c r="V97" s="114"/>
      <c r="W97" s="114"/>
      <c r="X97" s="114"/>
      <c r="Y97" s="114"/>
      <c r="Z97" s="114"/>
    </row>
    <row r="98" spans="1:26" ht="22.7" customHeight="1" thickBot="1" x14ac:dyDescent="0.3">
      <c r="A98" s="2"/>
      <c r="B98" s="21" t="s">
        <v>163</v>
      </c>
      <c r="C98" s="22"/>
      <c r="D98" s="23"/>
      <c r="E98" s="24"/>
      <c r="F98" s="24"/>
      <c r="G98" s="24"/>
      <c r="H98" s="24"/>
      <c r="I98" s="24"/>
      <c r="J98" s="24"/>
      <c r="K98" s="24"/>
      <c r="L98" s="24"/>
      <c r="M98" s="24"/>
      <c r="N98" s="25"/>
      <c r="O98" s="77" t="str">
        <f ca="1">IF(D98="цвет",SUM(O99:INDIRECT("N"&amp;R98)),IF(SUM(E98:N98)=0,"",SUM(E98:N98)))</f>
        <v/>
      </c>
      <c r="P98" s="55" t="s">
        <v>54</v>
      </c>
      <c r="Q98" s="43">
        <f t="shared" si="2"/>
        <v>3142</v>
      </c>
      <c r="R98" s="57">
        <f t="shared" ca="1" si="3"/>
        <v>102</v>
      </c>
      <c r="U98" s="114" t="e">
        <f>VLOOKUP(C98,Лист2!A$1:B$899,2,FALSE)</f>
        <v>#N/A</v>
      </c>
    </row>
    <row r="99" spans="1:26" ht="17.25" thickBot="1" x14ac:dyDescent="0.3">
      <c r="A99" s="2"/>
      <c r="B99" s="230" t="s">
        <v>108</v>
      </c>
      <c r="C99" s="70">
        <v>3132</v>
      </c>
      <c r="D99" s="83" t="s">
        <v>9</v>
      </c>
      <c r="E99" s="84" t="s">
        <v>10</v>
      </c>
      <c r="F99" s="84" t="s">
        <v>11</v>
      </c>
      <c r="G99" s="61" t="s">
        <v>12</v>
      </c>
      <c r="H99" s="61" t="s">
        <v>13</v>
      </c>
      <c r="I99" s="84" t="s">
        <v>14</v>
      </c>
      <c r="J99" s="84" t="s">
        <v>15</v>
      </c>
      <c r="K99" s="84" t="s">
        <v>16</v>
      </c>
      <c r="L99" s="84"/>
      <c r="M99" s="84"/>
      <c r="N99" s="84"/>
      <c r="O99" s="47">
        <f ca="1">IF(D99="цвет",SUM(O100:INDIRECT("N"&amp;R99)),IF(SUM(E99:N99)=0,"",SUM(E99:N99)))</f>
        <v>0</v>
      </c>
      <c r="P99" s="55">
        <v>2324</v>
      </c>
      <c r="Q99" s="43">
        <f t="shared" si="2"/>
        <v>3132</v>
      </c>
      <c r="R99" s="57">
        <f t="shared" ca="1" si="3"/>
        <v>102</v>
      </c>
      <c r="S99" s="71">
        <f>IF(U99&gt;0,ROUND((U99),0),ROUND((P99*$P$1),0))</f>
        <v>950</v>
      </c>
      <c r="T99" s="72">
        <f ca="1">O99*S99</f>
        <v>0</v>
      </c>
      <c r="U99" s="114">
        <f>VLOOKUP(C99,Лист2!A$1:B$899,2,FALSE)</f>
        <v>950</v>
      </c>
    </row>
    <row r="100" spans="1:26" ht="17.25" thickBot="1" x14ac:dyDescent="0.3">
      <c r="A100" s="2"/>
      <c r="B100" s="231"/>
      <c r="C100" s="62"/>
      <c r="D100" s="4" t="s">
        <v>109</v>
      </c>
      <c r="E100" s="144"/>
      <c r="F100" s="5"/>
      <c r="G100" s="5"/>
      <c r="H100" s="5"/>
      <c r="I100" s="5"/>
      <c r="J100" s="5"/>
      <c r="K100" s="5"/>
      <c r="L100" s="5"/>
      <c r="M100" s="5"/>
      <c r="N100" s="5"/>
      <c r="O100" s="77" t="str">
        <f ca="1">IF(D100="цвет",SUM(O101:INDIRECT("N"&amp;R100)),IF(SUM(E100:N100)=0,"",SUM(E100:N100)))</f>
        <v/>
      </c>
      <c r="P100" s="55" t="s">
        <v>54</v>
      </c>
      <c r="Q100" s="43">
        <f t="shared" si="2"/>
        <v>3132</v>
      </c>
      <c r="R100" s="57">
        <f t="shared" ca="1" si="3"/>
        <v>102</v>
      </c>
      <c r="S100" s="56"/>
      <c r="T100" s="63"/>
      <c r="U100" s="114" t="e">
        <f>VLOOKUP(C100,Лист2!A$1:B$899,2,FALSE)</f>
        <v>#N/A</v>
      </c>
    </row>
    <row r="101" spans="1:26" ht="135" customHeight="1" x14ac:dyDescent="0.25">
      <c r="A101" s="2"/>
      <c r="B101" s="231"/>
      <c r="C101" s="62"/>
      <c r="D101" s="244" t="s">
        <v>186</v>
      </c>
      <c r="E101" s="245"/>
      <c r="F101" s="245"/>
      <c r="G101" s="245"/>
      <c r="H101" s="245"/>
      <c r="I101" s="245"/>
      <c r="J101" s="245"/>
      <c r="K101" s="245"/>
      <c r="L101" s="245"/>
      <c r="M101" s="245"/>
      <c r="N101" s="246"/>
      <c r="O101" s="77" t="str">
        <f ca="1">IF(D101="цвет",SUM(O102:INDIRECT("N"&amp;R101)),IF(SUM(E101:N101)=0,"",SUM(E101:N101)))</f>
        <v/>
      </c>
      <c r="P101" s="55" t="s">
        <v>54</v>
      </c>
      <c r="Q101" s="43">
        <f t="shared" si="2"/>
        <v>3132</v>
      </c>
      <c r="R101" s="57">
        <f t="shared" ca="1" si="3"/>
        <v>102</v>
      </c>
      <c r="S101" s="56"/>
      <c r="T101" s="63"/>
      <c r="U101" s="114" t="e">
        <f>VLOOKUP(C101,Лист2!A$1:B$899,2,FALSE)</f>
        <v>#N/A</v>
      </c>
    </row>
    <row r="102" spans="1:26" ht="17.45" customHeight="1" thickBot="1" x14ac:dyDescent="0.3">
      <c r="A102" s="2"/>
      <c r="B102" s="233"/>
      <c r="C102" s="64"/>
      <c r="D102" s="219" t="str">
        <f>HYPERLINK("https://miamia.ru/search/index.php?q="&amp;Q102&amp;"&amp;s=Поиск?utm_source=Excel&amp;utm_medium=Nalichie&amp;utm_content="&amp;Q102&amp;"","Посмотреть большую фотографию на сайте")</f>
        <v>Посмотреть большую фотографию на сайте</v>
      </c>
      <c r="E102" s="220"/>
      <c r="F102" s="220"/>
      <c r="G102" s="220"/>
      <c r="H102" s="220"/>
      <c r="I102" s="220"/>
      <c r="J102" s="220"/>
      <c r="K102" s="220"/>
      <c r="L102" s="220"/>
      <c r="M102" s="220"/>
      <c r="N102" s="221"/>
      <c r="O102" s="77" t="str">
        <f ca="1">IF(D102="цвет",SUM(O103:INDIRECT("N"&amp;R102)),IF(SUM(E102:N102)=0,"",SUM(E102:N102)))</f>
        <v/>
      </c>
      <c r="P102" s="55" t="s">
        <v>54</v>
      </c>
      <c r="Q102" s="43">
        <f t="shared" si="2"/>
        <v>3132</v>
      </c>
      <c r="R102" s="57">
        <f t="shared" ca="1" si="3"/>
        <v>102</v>
      </c>
      <c r="S102" s="56"/>
      <c r="T102" s="63"/>
      <c r="U102" s="114" t="e">
        <f>VLOOKUP(C102,Лист2!A$1:B$899,2,FALSE)</f>
        <v>#N/A</v>
      </c>
    </row>
    <row r="103" spans="1:26" ht="17.25" thickBot="1" x14ac:dyDescent="0.3">
      <c r="A103" s="2"/>
      <c r="B103" s="230" t="s">
        <v>108</v>
      </c>
      <c r="C103" s="70">
        <v>3136</v>
      </c>
      <c r="D103" s="83" t="s">
        <v>9</v>
      </c>
      <c r="E103" s="84" t="s">
        <v>10</v>
      </c>
      <c r="F103" s="84" t="s">
        <v>11</v>
      </c>
      <c r="G103" s="61" t="s">
        <v>12</v>
      </c>
      <c r="H103" s="61" t="s">
        <v>13</v>
      </c>
      <c r="I103" s="84" t="s">
        <v>14</v>
      </c>
      <c r="J103" s="84" t="s">
        <v>15</v>
      </c>
      <c r="K103" s="84"/>
      <c r="L103" s="84"/>
      <c r="M103" s="84"/>
      <c r="N103" s="84"/>
      <c r="O103" s="47">
        <f ca="1">IF(D103="цвет",SUM(O104:INDIRECT("N"&amp;R103)),IF(SUM(E103:N103)=0,"",SUM(E103:N103)))</f>
        <v>0</v>
      </c>
      <c r="P103" s="55">
        <v>3874</v>
      </c>
      <c r="Q103" s="43">
        <f t="shared" si="2"/>
        <v>3136</v>
      </c>
      <c r="R103" s="57">
        <f t="shared" ca="1" si="3"/>
        <v>106</v>
      </c>
      <c r="S103" s="71">
        <f>IF(U103&gt;0,ROUND((U103),0),ROUND((P103*$P$1),0))</f>
        <v>1650</v>
      </c>
      <c r="T103" s="72">
        <f ca="1">O103*S103</f>
        <v>0</v>
      </c>
      <c r="U103" s="114">
        <f>VLOOKUP(C103,Лист2!A$1:B$899,2,FALSE)</f>
        <v>1650</v>
      </c>
    </row>
    <row r="104" spans="1:26" ht="17.25" thickBot="1" x14ac:dyDescent="0.3">
      <c r="A104" s="2"/>
      <c r="B104" s="231"/>
      <c r="C104" s="62"/>
      <c r="D104" s="4" t="s">
        <v>109</v>
      </c>
      <c r="E104" s="5"/>
      <c r="F104" s="5"/>
      <c r="G104" s="5"/>
      <c r="H104" s="5"/>
      <c r="I104" s="144"/>
      <c r="J104" s="5"/>
      <c r="K104" s="5"/>
      <c r="L104" s="5"/>
      <c r="M104" s="5"/>
      <c r="N104" s="5"/>
      <c r="O104" s="77" t="str">
        <f ca="1">IF(D104="цвет",SUM(O105:INDIRECT("N"&amp;R104)),IF(SUM(E104:N104)=0,"",SUM(E104:N104)))</f>
        <v/>
      </c>
      <c r="P104" s="55" t="s">
        <v>54</v>
      </c>
      <c r="Q104" s="43">
        <f t="shared" si="2"/>
        <v>3136</v>
      </c>
      <c r="R104" s="57">
        <f t="shared" ca="1" si="3"/>
        <v>106</v>
      </c>
      <c r="S104" s="56"/>
      <c r="T104" s="63"/>
      <c r="U104" s="114" t="e">
        <f>VLOOKUP(C104,Лист2!A$1:B$899,2,FALSE)</f>
        <v>#N/A</v>
      </c>
    </row>
    <row r="105" spans="1:26" ht="135" customHeight="1" x14ac:dyDescent="0.25">
      <c r="A105" s="2"/>
      <c r="B105" s="231"/>
      <c r="C105" s="62"/>
      <c r="D105" s="244" t="s">
        <v>432</v>
      </c>
      <c r="E105" s="245"/>
      <c r="F105" s="245"/>
      <c r="G105" s="245"/>
      <c r="H105" s="245"/>
      <c r="I105" s="245"/>
      <c r="J105" s="245"/>
      <c r="K105" s="245"/>
      <c r="L105" s="245"/>
      <c r="M105" s="245"/>
      <c r="N105" s="246"/>
      <c r="O105" s="77" t="str">
        <f ca="1">IF(D105="цвет",SUM(O106:INDIRECT("N"&amp;R105)),IF(SUM(E105:N105)=0,"",SUM(E105:N105)))</f>
        <v/>
      </c>
      <c r="P105" s="55" t="s">
        <v>54</v>
      </c>
      <c r="Q105" s="43">
        <f t="shared" si="2"/>
        <v>3136</v>
      </c>
      <c r="R105" s="57">
        <f t="shared" ca="1" si="3"/>
        <v>106</v>
      </c>
      <c r="S105" s="56"/>
      <c r="T105" s="63"/>
      <c r="U105" s="114" t="e">
        <f>VLOOKUP(C105,Лист2!A$1:B$899,2,FALSE)</f>
        <v>#N/A</v>
      </c>
    </row>
    <row r="106" spans="1:26" ht="17.45" customHeight="1" thickBot="1" x14ac:dyDescent="0.3">
      <c r="A106" s="2"/>
      <c r="B106" s="233"/>
      <c r="C106" s="64"/>
      <c r="D106" s="219" t="str">
        <f>HYPERLINK("https://miamia.ru/search/index.php?q="&amp;Q106&amp;"&amp;s=Поиск?utm_source=Excel&amp;utm_medium=Nalichie&amp;utm_content="&amp;Q106&amp;"","Посмотреть большую фотографию на сайте")</f>
        <v>Посмотреть большую фотографию на сайте</v>
      </c>
      <c r="E106" s="220"/>
      <c r="F106" s="220"/>
      <c r="G106" s="220"/>
      <c r="H106" s="220"/>
      <c r="I106" s="220"/>
      <c r="J106" s="220"/>
      <c r="K106" s="220"/>
      <c r="L106" s="220"/>
      <c r="M106" s="220"/>
      <c r="N106" s="221"/>
      <c r="O106" s="77" t="str">
        <f ca="1">IF(D106="цвет",SUM(O107:INDIRECT("N"&amp;R106)),IF(SUM(E106:N106)=0,"",SUM(E106:N106)))</f>
        <v/>
      </c>
      <c r="P106" s="55" t="s">
        <v>54</v>
      </c>
      <c r="Q106" s="43">
        <f t="shared" si="2"/>
        <v>3136</v>
      </c>
      <c r="R106" s="57">
        <f t="shared" ca="1" si="3"/>
        <v>106</v>
      </c>
      <c r="S106" s="56"/>
      <c r="T106" s="63"/>
      <c r="U106" s="114" t="e">
        <f>VLOOKUP(C106,Лист2!A$1:B$899,2,FALSE)</f>
        <v>#N/A</v>
      </c>
    </row>
    <row r="107" spans="1:26" ht="17.25" thickBot="1" x14ac:dyDescent="0.3">
      <c r="A107" s="2"/>
      <c r="B107" s="230" t="s">
        <v>108</v>
      </c>
      <c r="C107" s="70">
        <v>3137</v>
      </c>
      <c r="D107" s="83" t="s">
        <v>9</v>
      </c>
      <c r="E107" s="84" t="s">
        <v>10</v>
      </c>
      <c r="F107" s="84" t="s">
        <v>11</v>
      </c>
      <c r="G107" s="61" t="s">
        <v>12</v>
      </c>
      <c r="H107" s="61" t="s">
        <v>13</v>
      </c>
      <c r="I107" s="84" t="s">
        <v>14</v>
      </c>
      <c r="J107" s="84" t="s">
        <v>15</v>
      </c>
      <c r="K107" s="84" t="s">
        <v>16</v>
      </c>
      <c r="L107" s="84"/>
      <c r="M107" s="84"/>
      <c r="N107" s="84"/>
      <c r="O107" s="47">
        <f ca="1">IF(D107="цвет",SUM(O108:INDIRECT("N"&amp;R107)),IF(SUM(E107:N107)=0,"",SUM(E107:N107)))</f>
        <v>0</v>
      </c>
      <c r="P107" s="55">
        <v>2711</v>
      </c>
      <c r="Q107" s="43">
        <f t="shared" si="2"/>
        <v>3137</v>
      </c>
      <c r="R107" s="57">
        <f t="shared" ca="1" si="3"/>
        <v>110</v>
      </c>
      <c r="S107" s="71">
        <f>IF(U107&gt;0,ROUND((U107),0),ROUND((P107*$P$1),0))</f>
        <v>1350</v>
      </c>
      <c r="T107" s="72">
        <f ca="1">O107*S107</f>
        <v>0</v>
      </c>
      <c r="U107" s="114">
        <f>VLOOKUP(C107,Лист2!A$1:B$899,2,FALSE)</f>
        <v>1350</v>
      </c>
    </row>
    <row r="108" spans="1:26" ht="17.25" thickBot="1" x14ac:dyDescent="0.3">
      <c r="A108" s="2"/>
      <c r="B108" s="231"/>
      <c r="C108" s="62"/>
      <c r="D108" s="4" t="s">
        <v>109</v>
      </c>
      <c r="E108" s="5"/>
      <c r="F108" s="5"/>
      <c r="G108" s="5"/>
      <c r="H108" s="5"/>
      <c r="I108" s="5"/>
      <c r="J108" s="5"/>
      <c r="K108" s="144"/>
      <c r="L108" s="5"/>
      <c r="M108" s="5"/>
      <c r="N108" s="5"/>
      <c r="O108" s="77" t="str">
        <f ca="1">IF(D108="цвет",SUM(O109:INDIRECT("N"&amp;R108)),IF(SUM(E108:N108)=0,"",SUM(E108:N108)))</f>
        <v/>
      </c>
      <c r="P108" s="55" t="s">
        <v>54</v>
      </c>
      <c r="Q108" s="43">
        <f t="shared" si="2"/>
        <v>3137</v>
      </c>
      <c r="R108" s="57">
        <f t="shared" ca="1" si="3"/>
        <v>110</v>
      </c>
      <c r="S108" s="56"/>
      <c r="T108" s="63"/>
      <c r="U108" s="114" t="e">
        <f>VLOOKUP(C108,Лист2!A$1:B$899,2,FALSE)</f>
        <v>#N/A</v>
      </c>
    </row>
    <row r="109" spans="1:26" ht="135" customHeight="1" x14ac:dyDescent="0.25">
      <c r="A109" s="2"/>
      <c r="B109" s="231"/>
      <c r="C109" s="62"/>
      <c r="D109" s="244" t="s">
        <v>187</v>
      </c>
      <c r="E109" s="245"/>
      <c r="F109" s="245"/>
      <c r="G109" s="245"/>
      <c r="H109" s="245"/>
      <c r="I109" s="245"/>
      <c r="J109" s="245"/>
      <c r="K109" s="245"/>
      <c r="L109" s="245"/>
      <c r="M109" s="245"/>
      <c r="N109" s="246"/>
      <c r="O109" s="77" t="str">
        <f ca="1">IF(D109="цвет",SUM(O110:INDIRECT("N"&amp;R109)),IF(SUM(E109:N109)=0,"",SUM(E109:N109)))</f>
        <v/>
      </c>
      <c r="P109" s="55" t="s">
        <v>54</v>
      </c>
      <c r="Q109" s="43">
        <f t="shared" si="2"/>
        <v>3137</v>
      </c>
      <c r="R109" s="57">
        <f t="shared" ca="1" si="3"/>
        <v>110</v>
      </c>
      <c r="S109" s="56"/>
      <c r="T109" s="63"/>
      <c r="U109" s="114" t="e">
        <f>VLOOKUP(C109,Лист2!A$1:B$899,2,FALSE)</f>
        <v>#N/A</v>
      </c>
    </row>
    <row r="110" spans="1:26" ht="17.45" customHeight="1" thickBot="1" x14ac:dyDescent="0.3">
      <c r="A110" s="2"/>
      <c r="B110" s="233"/>
      <c r="C110" s="64"/>
      <c r="D110" s="219" t="str">
        <f>HYPERLINK("https://miamia.ru/search/index.php?q="&amp;Q110&amp;"&amp;s=Поиск?utm_source=Excel&amp;utm_medium=Nalichie&amp;utm_content="&amp;Q110&amp;"","Посмотреть большую фотографию на сайте")</f>
        <v>Посмотреть большую фотографию на сайте</v>
      </c>
      <c r="E110" s="220"/>
      <c r="F110" s="220"/>
      <c r="G110" s="220"/>
      <c r="H110" s="220"/>
      <c r="I110" s="220"/>
      <c r="J110" s="220"/>
      <c r="K110" s="220"/>
      <c r="L110" s="220"/>
      <c r="M110" s="220"/>
      <c r="N110" s="221"/>
      <c r="O110" s="77" t="str">
        <f ca="1">IF(D110="цвет",SUM(O111:INDIRECT("N"&amp;R110)),IF(SUM(E110:N110)=0,"",SUM(E110:N110)))</f>
        <v/>
      </c>
      <c r="P110" s="55" t="s">
        <v>54</v>
      </c>
      <c r="Q110" s="43">
        <f t="shared" si="2"/>
        <v>3137</v>
      </c>
      <c r="R110" s="57">
        <f t="shared" ca="1" si="3"/>
        <v>110</v>
      </c>
      <c r="S110" s="56"/>
      <c r="T110" s="63"/>
      <c r="U110" s="114" t="e">
        <f>VLOOKUP(C110,Лист2!A$1:B$899,2,FALSE)</f>
        <v>#N/A</v>
      </c>
    </row>
    <row r="111" spans="1:26" ht="22.7" customHeight="1" thickBot="1" x14ac:dyDescent="0.3">
      <c r="A111" s="2"/>
      <c r="B111" s="21" t="s">
        <v>83</v>
      </c>
      <c r="C111" s="22"/>
      <c r="D111" s="23"/>
      <c r="E111" s="24"/>
      <c r="F111" s="24"/>
      <c r="G111" s="24"/>
      <c r="H111" s="24"/>
      <c r="I111" s="24"/>
      <c r="J111" s="24"/>
      <c r="K111" s="24"/>
      <c r="L111" s="24"/>
      <c r="M111" s="24"/>
      <c r="N111" s="25"/>
      <c r="O111" s="77" t="str">
        <f ca="1">IF(D111="цвет",SUM(O112:INDIRECT("N"&amp;R111)),IF(SUM(E111:N111)=0,"",SUM(E111:N111)))</f>
        <v/>
      </c>
      <c r="P111" s="55" t="s">
        <v>54</v>
      </c>
      <c r="Q111" s="43">
        <f t="shared" si="2"/>
        <v>3137</v>
      </c>
      <c r="R111" s="57">
        <f t="shared" ca="1" si="3"/>
        <v>116</v>
      </c>
      <c r="U111" s="114" t="e">
        <f>VLOOKUP(C111,Лист2!A$1:B$899,2,FALSE)</f>
        <v>#N/A</v>
      </c>
    </row>
    <row r="112" spans="1:26" customFormat="1" ht="17.25" thickBot="1" x14ac:dyDescent="0.3">
      <c r="A112" s="102"/>
      <c r="B112" s="237" t="s">
        <v>82</v>
      </c>
      <c r="C112" s="132">
        <v>3374</v>
      </c>
      <c r="D112" s="133" t="s">
        <v>9</v>
      </c>
      <c r="E112" s="105" t="s">
        <v>10</v>
      </c>
      <c r="F112" s="105" t="s">
        <v>17</v>
      </c>
      <c r="G112" s="105" t="s">
        <v>18</v>
      </c>
      <c r="H112" s="105" t="s">
        <v>19</v>
      </c>
      <c r="I112" s="105"/>
      <c r="J112" s="105"/>
      <c r="K112" s="105"/>
      <c r="L112" s="105"/>
      <c r="M112" s="105"/>
      <c r="N112" s="105"/>
      <c r="O112" s="130">
        <f ca="1">IF(D112="цвет",SUM(O113:INDIRECT("N"&amp;R112)),IF(SUM(E112:N112)=0,"",SUM(E112:N112)))</f>
        <v>0</v>
      </c>
      <c r="P112" s="109">
        <v>2970</v>
      </c>
      <c r="Q112" s="110">
        <f t="shared" si="2"/>
        <v>3374</v>
      </c>
      <c r="R112" s="111">
        <f t="shared" ca="1" si="3"/>
        <v>116</v>
      </c>
      <c r="S112" s="112">
        <f>IF(U112&gt;0,ROUND((U112),0),ROUND((P112*$P$1),0))</f>
        <v>1550</v>
      </c>
      <c r="T112" s="113">
        <f ca="1">O112*S112</f>
        <v>0</v>
      </c>
      <c r="U112" s="114">
        <f>VLOOKUP(C112,Лист2!A$1:B$899,2,FALSE)</f>
        <v>1550</v>
      </c>
      <c r="V112" s="114"/>
      <c r="W112" s="114"/>
      <c r="X112" s="114"/>
      <c r="Y112" s="114"/>
      <c r="Z112" s="114"/>
    </row>
    <row r="113" spans="1:26" customFormat="1" ht="17.25" thickBot="1" x14ac:dyDescent="0.3">
      <c r="A113" s="102"/>
      <c r="B113" s="225"/>
      <c r="C113" s="115"/>
      <c r="D113" s="134" t="s">
        <v>39</v>
      </c>
      <c r="E113" s="131"/>
      <c r="F113" s="131"/>
      <c r="G113" s="131"/>
      <c r="H113" s="131"/>
      <c r="I113" s="131"/>
      <c r="J113" s="131"/>
      <c r="K113" s="131"/>
      <c r="L113" s="131"/>
      <c r="M113" s="131"/>
      <c r="N113" s="131"/>
      <c r="O113" s="145" t="str">
        <f ca="1">IF(D113="цвет",SUM(O114:INDIRECT("N"&amp;R113)),IF(SUM(E113:N113)=0,"",SUM(E113:N113)))</f>
        <v/>
      </c>
      <c r="P113" s="109" t="s">
        <v>54</v>
      </c>
      <c r="Q113" s="110">
        <f t="shared" si="2"/>
        <v>3374</v>
      </c>
      <c r="R113" s="111">
        <f t="shared" ca="1" si="3"/>
        <v>116</v>
      </c>
      <c r="S113" s="146"/>
      <c r="T113" s="120"/>
      <c r="U113" s="114" t="e">
        <f>VLOOKUP(C113,Лист2!A$1:B$899,2,FALSE)</f>
        <v>#N/A</v>
      </c>
      <c r="V113" s="114"/>
      <c r="W113" s="114"/>
      <c r="X113" s="114"/>
      <c r="Y113" s="114"/>
      <c r="Z113" s="114"/>
    </row>
    <row r="114" spans="1:26" customFormat="1" ht="17.25" thickBot="1" x14ac:dyDescent="0.3">
      <c r="A114" s="102"/>
      <c r="B114" s="225"/>
      <c r="C114" s="115"/>
      <c r="D114" s="134" t="s">
        <v>419</v>
      </c>
      <c r="E114" s="144"/>
      <c r="F114" s="131"/>
      <c r="G114" s="131"/>
      <c r="H114" s="131"/>
      <c r="I114" s="131"/>
      <c r="J114" s="131"/>
      <c r="K114" s="131"/>
      <c r="L114" s="131"/>
      <c r="M114" s="131"/>
      <c r="N114" s="131"/>
      <c r="O114" s="118" t="str">
        <f ca="1">IF(D114="цвет",SUM(O115:INDIRECT("N"&amp;R114)),IF(SUM(E114:N114)=0,"",SUM(E114:N114)))</f>
        <v/>
      </c>
      <c r="P114" s="109" t="s">
        <v>54</v>
      </c>
      <c r="Q114" s="110">
        <f t="shared" si="2"/>
        <v>3374</v>
      </c>
      <c r="R114" s="111">
        <f t="shared" ca="1" si="3"/>
        <v>116</v>
      </c>
      <c r="S114" s="119"/>
      <c r="T114" s="120"/>
      <c r="U114" s="114" t="e">
        <f>VLOOKUP(C114,Лист2!A$1:B$899,2,FALSE)</f>
        <v>#N/A</v>
      </c>
      <c r="V114" s="114"/>
      <c r="W114" s="114"/>
      <c r="X114" s="114"/>
      <c r="Y114" s="114"/>
      <c r="Z114" s="114"/>
    </row>
    <row r="115" spans="1:26" customFormat="1" ht="117" customHeight="1" x14ac:dyDescent="0.25">
      <c r="A115" s="102"/>
      <c r="B115" s="225"/>
      <c r="C115" s="136"/>
      <c r="D115" s="240" t="s">
        <v>435</v>
      </c>
      <c r="E115" s="241"/>
      <c r="F115" s="241"/>
      <c r="G115" s="241"/>
      <c r="H115" s="241"/>
      <c r="I115" s="241"/>
      <c r="J115" s="241"/>
      <c r="K115" s="241"/>
      <c r="L115" s="241"/>
      <c r="M115" s="241"/>
      <c r="N115" s="242"/>
      <c r="O115" s="118" t="str">
        <f ca="1">IF(D115="цвет",SUM(O116:INDIRECT("N"&amp;R115)),IF(SUM(E115:N115)=0,"",SUM(E115:N115)))</f>
        <v/>
      </c>
      <c r="P115" s="109" t="s">
        <v>54</v>
      </c>
      <c r="Q115" s="110">
        <f t="shared" si="2"/>
        <v>3374</v>
      </c>
      <c r="R115" s="111">
        <f t="shared" ca="1" si="3"/>
        <v>116</v>
      </c>
      <c r="S115" s="119"/>
      <c r="T115" s="120"/>
      <c r="U115" s="114" t="e">
        <f>VLOOKUP(C115,Лист2!A$1:B$899,2,FALSE)</f>
        <v>#N/A</v>
      </c>
      <c r="V115" s="114"/>
      <c r="W115" s="114"/>
      <c r="X115" s="114"/>
      <c r="Y115" s="114"/>
      <c r="Z115" s="114"/>
    </row>
    <row r="116" spans="1:26" customFormat="1" ht="17.45" customHeight="1" thickBot="1" x14ac:dyDescent="0.3">
      <c r="A116" s="102"/>
      <c r="B116" s="239"/>
      <c r="C116" s="135"/>
      <c r="D116" s="219" t="str">
        <f>HYPERLINK("https://miamia.ru/search/index.php?q="&amp;Q116&amp;"&amp;s=Поиск?utm_source=Excel&amp;utm_medium=Nalichie&amp;utm_content="&amp;Q116&amp;"","Посмотреть большую фотографию на сайте")</f>
        <v>Посмотреть большую фотографию на сайте</v>
      </c>
      <c r="E116" s="220"/>
      <c r="F116" s="220"/>
      <c r="G116" s="220"/>
      <c r="H116" s="220"/>
      <c r="I116" s="220"/>
      <c r="J116" s="220"/>
      <c r="K116" s="220"/>
      <c r="L116" s="220"/>
      <c r="M116" s="220"/>
      <c r="N116" s="221"/>
      <c r="O116" s="118" t="str">
        <f ca="1">IF(D116="цвет",SUM(O117:INDIRECT("N"&amp;R116)),IF(SUM(E116:N116)=0,"",SUM(E116:N116)))</f>
        <v/>
      </c>
      <c r="P116" s="109" t="s">
        <v>54</v>
      </c>
      <c r="Q116" s="110">
        <f t="shared" si="2"/>
        <v>3374</v>
      </c>
      <c r="R116" s="111">
        <f t="shared" ca="1" si="3"/>
        <v>116</v>
      </c>
      <c r="S116" s="114"/>
      <c r="T116" s="114"/>
      <c r="U116" s="114" t="e">
        <f>VLOOKUP(C116,Лист2!A$1:B$899,2,FALSE)</f>
        <v>#N/A</v>
      </c>
      <c r="V116" s="114"/>
      <c r="W116" s="114"/>
      <c r="X116" s="114"/>
      <c r="Y116" s="114"/>
      <c r="Z116" s="114"/>
    </row>
    <row r="117" spans="1:26" ht="17.25" thickBot="1" x14ac:dyDescent="0.3">
      <c r="A117" s="2"/>
      <c r="B117" s="230" t="s">
        <v>82</v>
      </c>
      <c r="C117" s="70">
        <v>3377</v>
      </c>
      <c r="D117" s="83" t="s">
        <v>9</v>
      </c>
      <c r="E117" s="84" t="s">
        <v>10</v>
      </c>
      <c r="F117" s="84" t="s">
        <v>11</v>
      </c>
      <c r="G117" s="61" t="s">
        <v>12</v>
      </c>
      <c r="H117" s="61" t="s">
        <v>13</v>
      </c>
      <c r="I117" s="84" t="s">
        <v>14</v>
      </c>
      <c r="J117" s="84" t="s">
        <v>15</v>
      </c>
      <c r="K117" s="84" t="s">
        <v>16</v>
      </c>
      <c r="L117" s="84"/>
      <c r="M117" s="84"/>
      <c r="N117" s="8"/>
      <c r="O117" s="47">
        <f ca="1">IF(D117="цвет",SUM(O118:INDIRECT("N"&amp;R117)),IF(SUM(E117:N117)=0,"",SUM(E117:N117)))</f>
        <v>0</v>
      </c>
      <c r="P117" s="55">
        <v>3358</v>
      </c>
      <c r="Q117" s="43">
        <f t="shared" si="2"/>
        <v>3377</v>
      </c>
      <c r="R117" s="57">
        <f t="shared" ca="1" si="3"/>
        <v>122</v>
      </c>
      <c r="S117" s="71">
        <f>IF(U117&gt;0,ROUND((U117),0),ROUND((P117*$P$1),0))</f>
        <v>1550</v>
      </c>
      <c r="T117" s="72">
        <f ca="1">O117*S117</f>
        <v>0</v>
      </c>
      <c r="U117" s="114">
        <f>VLOOKUP(C117,Лист2!A$1:B$899,2,FALSE)</f>
        <v>1550</v>
      </c>
    </row>
    <row r="118" spans="1:26" ht="17.25" thickBot="1" x14ac:dyDescent="0.3">
      <c r="A118" s="2"/>
      <c r="B118" s="231"/>
      <c r="C118" s="62"/>
      <c r="D118" s="4" t="s">
        <v>39</v>
      </c>
      <c r="E118" s="144"/>
      <c r="F118" s="144"/>
      <c r="G118" s="275"/>
      <c r="H118" s="5"/>
      <c r="I118" s="144"/>
      <c r="J118" s="5"/>
      <c r="K118" s="5"/>
      <c r="L118" s="5"/>
      <c r="M118" s="5"/>
      <c r="N118" s="5"/>
      <c r="O118" s="77" t="str">
        <f ca="1">IF(D118="цвет",SUM(O119:INDIRECT("N"&amp;R118)),IF(SUM(E118:N118)=0,"",SUM(E118:N118)))</f>
        <v/>
      </c>
      <c r="P118" s="55" t="s">
        <v>54</v>
      </c>
      <c r="Q118" s="43">
        <f t="shared" si="2"/>
        <v>3377</v>
      </c>
      <c r="R118" s="57">
        <f t="shared" ca="1" si="3"/>
        <v>122</v>
      </c>
      <c r="S118" s="56"/>
      <c r="T118" s="63"/>
      <c r="U118" s="114" t="e">
        <f>VLOOKUP(C118,Лист2!A$1:B$899,2,FALSE)</f>
        <v>#N/A</v>
      </c>
    </row>
    <row r="119" spans="1:26" ht="17.25" thickBot="1" x14ac:dyDescent="0.3">
      <c r="A119" s="2"/>
      <c r="B119" s="231"/>
      <c r="C119" s="62"/>
      <c r="D119" s="4" t="s">
        <v>78</v>
      </c>
      <c r="E119" s="5"/>
      <c r="F119" s="144"/>
      <c r="G119" s="5"/>
      <c r="H119" s="5"/>
      <c r="I119" s="5"/>
      <c r="J119" s="5"/>
      <c r="K119" s="5"/>
      <c r="L119" s="5"/>
      <c r="M119" s="5"/>
      <c r="N119" s="5"/>
      <c r="O119" s="77" t="str">
        <f ca="1">IF(D119="цвет",SUM(O120:INDIRECT("N"&amp;R119)),IF(SUM(E119:N119)=0,"",SUM(E119:N119)))</f>
        <v/>
      </c>
      <c r="P119" s="55" t="s">
        <v>54</v>
      </c>
      <c r="Q119" s="43">
        <f t="shared" si="2"/>
        <v>3377</v>
      </c>
      <c r="R119" s="57">
        <f t="shared" ca="1" si="3"/>
        <v>122</v>
      </c>
      <c r="S119" s="56"/>
      <c r="T119" s="63"/>
      <c r="U119" s="114" t="e">
        <f>VLOOKUP(C119,Лист2!A$1:B$899,2,FALSE)</f>
        <v>#N/A</v>
      </c>
    </row>
    <row r="120" spans="1:26" ht="17.25" thickBot="1" x14ac:dyDescent="0.3">
      <c r="A120" s="2"/>
      <c r="B120" s="231"/>
      <c r="C120" s="62"/>
      <c r="D120" s="4" t="s">
        <v>419</v>
      </c>
      <c r="E120" s="5"/>
      <c r="F120" s="5"/>
      <c r="G120" s="5"/>
      <c r="H120" s="5"/>
      <c r="I120" s="5"/>
      <c r="J120" s="5"/>
      <c r="K120" s="5"/>
      <c r="L120" s="5"/>
      <c r="M120" s="5"/>
      <c r="N120" s="5"/>
      <c r="O120" s="77" t="str">
        <f ca="1">IF(D120="цвет",SUM(O121:INDIRECT("N"&amp;R120)),IF(SUM(E120:N120)=0,"",SUM(E120:N120)))</f>
        <v/>
      </c>
      <c r="P120" s="55" t="s">
        <v>54</v>
      </c>
      <c r="Q120" s="43">
        <f t="shared" si="2"/>
        <v>3377</v>
      </c>
      <c r="R120" s="57">
        <f t="shared" ca="1" si="3"/>
        <v>122</v>
      </c>
      <c r="S120" s="56"/>
      <c r="T120" s="63"/>
      <c r="U120" s="114" t="e">
        <f>VLOOKUP(C120,Лист2!A$1:B$899,2,FALSE)</f>
        <v>#N/A</v>
      </c>
    </row>
    <row r="121" spans="1:26" ht="148.15" customHeight="1" x14ac:dyDescent="0.25">
      <c r="A121" s="2"/>
      <c r="B121" s="231"/>
      <c r="C121" s="62"/>
      <c r="D121" s="244" t="s">
        <v>189</v>
      </c>
      <c r="E121" s="245"/>
      <c r="F121" s="245"/>
      <c r="G121" s="245"/>
      <c r="H121" s="245"/>
      <c r="I121" s="245"/>
      <c r="J121" s="245"/>
      <c r="K121" s="245"/>
      <c r="L121" s="245"/>
      <c r="M121" s="245"/>
      <c r="N121" s="246"/>
      <c r="O121" s="77" t="str">
        <f ca="1">IF(D121="цвет",SUM(O122:INDIRECT("N"&amp;R121)),IF(SUM(E121:N121)=0,"",SUM(E121:N121)))</f>
        <v/>
      </c>
      <c r="P121" s="55" t="s">
        <v>54</v>
      </c>
      <c r="Q121" s="43">
        <f t="shared" si="2"/>
        <v>3377</v>
      </c>
      <c r="R121" s="57">
        <f t="shared" ca="1" si="3"/>
        <v>122</v>
      </c>
      <c r="S121" s="56"/>
      <c r="T121" s="63"/>
      <c r="U121" s="114" t="e">
        <f>VLOOKUP(C121,Лист2!A$1:B$899,2,FALSE)</f>
        <v>#N/A</v>
      </c>
    </row>
    <row r="122" spans="1:26" ht="17.45" customHeight="1" thickBot="1" x14ac:dyDescent="0.3">
      <c r="A122" s="2"/>
      <c r="B122" s="243"/>
      <c r="C122" s="64"/>
      <c r="D122" s="219" t="str">
        <f>HYPERLINK("https://miamia.ru/search/index.php?q="&amp;Q122&amp;"&amp;s=Поиск?utm_source=Excel&amp;utm_medium=Nalichie&amp;utm_content="&amp;Q122&amp;"","Посмотреть большую фотографию на сайте")</f>
        <v>Посмотреть большую фотографию на сайте</v>
      </c>
      <c r="E122" s="220"/>
      <c r="F122" s="220"/>
      <c r="G122" s="220"/>
      <c r="H122" s="220"/>
      <c r="I122" s="220"/>
      <c r="J122" s="220"/>
      <c r="K122" s="220"/>
      <c r="L122" s="220"/>
      <c r="M122" s="220"/>
      <c r="N122" s="221"/>
      <c r="O122" s="77" t="str">
        <f ca="1">IF(D122="цвет",SUM(O123:INDIRECT("N"&amp;R122)),IF(SUM(E122:N122)=0,"",SUM(E122:N122)))</f>
        <v/>
      </c>
      <c r="P122" s="55" t="s">
        <v>54</v>
      </c>
      <c r="Q122" s="43">
        <f t="shared" si="2"/>
        <v>3377</v>
      </c>
      <c r="R122" s="57">
        <f t="shared" ca="1" si="3"/>
        <v>122</v>
      </c>
      <c r="S122" s="56"/>
      <c r="T122" s="63"/>
      <c r="U122" s="114" t="e">
        <f>VLOOKUP(C122,Лист2!A$1:B$899,2,FALSE)</f>
        <v>#N/A</v>
      </c>
    </row>
    <row r="123" spans="1:26" ht="23.1" customHeight="1" thickBot="1" x14ac:dyDescent="0.3">
      <c r="A123" s="2"/>
      <c r="B123" s="21" t="s">
        <v>413</v>
      </c>
      <c r="C123" s="22"/>
      <c r="D123" s="23"/>
      <c r="E123" s="24"/>
      <c r="F123" s="24"/>
      <c r="G123" s="24"/>
      <c r="H123" s="24"/>
      <c r="I123" s="24"/>
      <c r="J123" s="24"/>
      <c r="K123" s="24"/>
      <c r="L123" s="24"/>
      <c r="M123" s="24"/>
      <c r="N123" s="24"/>
      <c r="O123" s="77" t="str">
        <f ca="1">IF(D123="цвет",SUM(O124:INDIRECT("N"&amp;R123)),IF(SUM(E123:N123)=0,"",SUM(E123:N123)))</f>
        <v/>
      </c>
      <c r="P123" s="55" t="s">
        <v>54</v>
      </c>
      <c r="Q123" s="43">
        <f t="shared" si="2"/>
        <v>3377</v>
      </c>
      <c r="R123" s="57">
        <f t="shared" ca="1" si="3"/>
        <v>127</v>
      </c>
      <c r="U123" s="114" t="e">
        <f>VLOOKUP(C123,Лист2!A$1:B$899,2,FALSE)</f>
        <v>#N/A</v>
      </c>
    </row>
    <row r="124" spans="1:26" ht="17.25" thickBot="1" x14ac:dyDescent="0.3">
      <c r="A124" s="2"/>
      <c r="B124" s="230" t="s">
        <v>398</v>
      </c>
      <c r="C124" s="70">
        <v>4447</v>
      </c>
      <c r="D124" s="83" t="s">
        <v>9</v>
      </c>
      <c r="E124" s="61" t="s">
        <v>11</v>
      </c>
      <c r="F124" s="61" t="s">
        <v>12</v>
      </c>
      <c r="G124" s="61" t="s">
        <v>13</v>
      </c>
      <c r="H124" s="84" t="s">
        <v>14</v>
      </c>
      <c r="I124" s="84" t="s">
        <v>15</v>
      </c>
      <c r="J124" s="84" t="s">
        <v>16</v>
      </c>
      <c r="K124" s="84"/>
      <c r="L124" s="84"/>
      <c r="M124" s="84"/>
      <c r="N124" s="85"/>
      <c r="O124" s="79">
        <f ca="1">IF(D124="цвет",SUM(O125:INDIRECT("N"&amp;R124)),IF(SUM(E124:N124)=0,"",SUM(E124:N124)))</f>
        <v>0</v>
      </c>
      <c r="P124" s="55">
        <v>4650</v>
      </c>
      <c r="Q124" s="56">
        <f t="shared" si="2"/>
        <v>4447</v>
      </c>
      <c r="R124" s="57">
        <f t="shared" ca="1" si="3"/>
        <v>127</v>
      </c>
      <c r="S124" s="71">
        <f>IF(U124&gt;0,ROUND((U124),0),ROUND((P124*$P$1),0))</f>
        <v>1850</v>
      </c>
      <c r="T124" s="49">
        <f ca="1">S124*O124</f>
        <v>0</v>
      </c>
      <c r="U124" s="114">
        <f>VLOOKUP(C124,Лист2!A$1:B$899,2,FALSE)</f>
        <v>1850</v>
      </c>
    </row>
    <row r="125" spans="1:26" ht="17.25" thickBot="1" x14ac:dyDescent="0.3">
      <c r="A125" s="2"/>
      <c r="B125" s="231"/>
      <c r="C125" s="62"/>
      <c r="D125" s="4" t="s">
        <v>142</v>
      </c>
      <c r="E125" s="144"/>
      <c r="F125" s="5"/>
      <c r="G125" s="5"/>
      <c r="H125" s="5"/>
      <c r="I125" s="5"/>
      <c r="J125" s="5"/>
      <c r="K125" s="5"/>
      <c r="L125" s="5"/>
      <c r="M125" s="5"/>
      <c r="N125" s="82"/>
      <c r="O125" s="80" t="str">
        <f ca="1">IF(D125="цвет",SUM(O126:INDIRECT("N"&amp;R125)),IF(SUM(E125:N125)=0,"",SUM(E125:N125)))</f>
        <v/>
      </c>
      <c r="P125" s="55" t="s">
        <v>54</v>
      </c>
      <c r="Q125" s="56">
        <f t="shared" si="2"/>
        <v>4447</v>
      </c>
      <c r="R125" s="57">
        <f t="shared" ca="1" si="3"/>
        <v>127</v>
      </c>
      <c r="S125" s="56"/>
      <c r="T125" s="86"/>
      <c r="U125" s="114" t="e">
        <f>VLOOKUP(C125,Лист2!A$1:B$899,2,FALSE)</f>
        <v>#N/A</v>
      </c>
    </row>
    <row r="126" spans="1:26" ht="135" customHeight="1" x14ac:dyDescent="0.25">
      <c r="A126" s="2"/>
      <c r="B126" s="231"/>
      <c r="C126" s="62"/>
      <c r="D126" s="244" t="s">
        <v>399</v>
      </c>
      <c r="E126" s="245"/>
      <c r="F126" s="245"/>
      <c r="G126" s="245"/>
      <c r="H126" s="245"/>
      <c r="I126" s="245"/>
      <c r="J126" s="245"/>
      <c r="K126" s="245"/>
      <c r="L126" s="245"/>
      <c r="M126" s="245"/>
      <c r="N126" s="245"/>
      <c r="O126" s="80" t="str">
        <f ca="1">IF(D126="цвет",SUM(O127:INDIRECT("N"&amp;R126)),IF(SUM(E126:N126)=0,"",SUM(E126:N126)))</f>
        <v/>
      </c>
      <c r="P126" s="55" t="s">
        <v>54</v>
      </c>
      <c r="Q126" s="56">
        <f t="shared" si="2"/>
        <v>4447</v>
      </c>
      <c r="R126" s="57">
        <f t="shared" ca="1" si="3"/>
        <v>127</v>
      </c>
      <c r="S126" s="56"/>
      <c r="T126" s="86"/>
      <c r="U126" s="114" t="e">
        <f>VLOOKUP(C126,Лист2!A$1:B$899,2,FALSE)</f>
        <v>#N/A</v>
      </c>
    </row>
    <row r="127" spans="1:26" ht="17.45" customHeight="1" thickBot="1" x14ac:dyDescent="0.3">
      <c r="A127" s="2"/>
      <c r="B127" s="243"/>
      <c r="C127" s="64"/>
      <c r="D127" s="219" t="str">
        <f>HYPERLINK("https://miamia.ru/search/index.php?q="&amp;Q127&amp;"&amp;s=Поиск?utm_source=Excel&amp;utm_medium=Nalichie&amp;utm_content="&amp;Q127&amp;"","Посмотреть большую фотографию на сайте")</f>
        <v>Посмотреть большую фотографию на сайте</v>
      </c>
      <c r="E127" s="220"/>
      <c r="F127" s="220"/>
      <c r="G127" s="220"/>
      <c r="H127" s="220"/>
      <c r="I127" s="220"/>
      <c r="J127" s="220"/>
      <c r="K127" s="220"/>
      <c r="L127" s="220"/>
      <c r="M127" s="220"/>
      <c r="N127" s="220"/>
      <c r="O127" s="80" t="str">
        <f ca="1">IF(D127="цвет",SUM(O128:INDIRECT("N"&amp;R127)),IF(SUM(E127:N127)=0,"",SUM(E127:N127)))</f>
        <v/>
      </c>
      <c r="P127" s="55" t="s">
        <v>54</v>
      </c>
      <c r="Q127" s="56">
        <f t="shared" si="2"/>
        <v>4447</v>
      </c>
      <c r="R127" s="57">
        <f t="shared" ca="1" si="3"/>
        <v>127</v>
      </c>
      <c r="S127" s="56"/>
      <c r="T127" s="86"/>
      <c r="U127" s="114" t="e">
        <f>VLOOKUP(C127,Лист2!A$1:B$899,2,FALSE)</f>
        <v>#N/A</v>
      </c>
    </row>
    <row r="128" spans="1:26" ht="23.1" customHeight="1" thickBot="1" x14ac:dyDescent="0.3">
      <c r="A128" s="2"/>
      <c r="B128" s="21" t="s">
        <v>414</v>
      </c>
      <c r="C128" s="22"/>
      <c r="D128" s="23"/>
      <c r="E128" s="24"/>
      <c r="F128" s="24"/>
      <c r="G128" s="24"/>
      <c r="H128" s="24"/>
      <c r="I128" s="24"/>
      <c r="J128" s="24"/>
      <c r="K128" s="24"/>
      <c r="L128" s="24"/>
      <c r="M128" s="24"/>
      <c r="N128" s="24"/>
      <c r="O128" s="77" t="str">
        <f ca="1">IF(D128="цвет",SUM(O129:INDIRECT("N"&amp;R128)),IF(SUM(E128:N128)=0,"",SUM(E128:N128)))</f>
        <v/>
      </c>
      <c r="P128" s="55" t="s">
        <v>54</v>
      </c>
      <c r="Q128" s="43">
        <f t="shared" si="2"/>
        <v>4447</v>
      </c>
      <c r="R128" s="57">
        <f t="shared" ca="1" si="3"/>
        <v>132</v>
      </c>
      <c r="U128" s="114" t="e">
        <f>VLOOKUP(C128,Лист2!A$1:B$899,2,FALSE)</f>
        <v>#N/A</v>
      </c>
    </row>
    <row r="129" spans="1:21" ht="17.25" thickBot="1" x14ac:dyDescent="0.3">
      <c r="A129" s="2"/>
      <c r="B129" s="230" t="s">
        <v>395</v>
      </c>
      <c r="C129" s="70">
        <v>4373</v>
      </c>
      <c r="D129" s="83" t="s">
        <v>9</v>
      </c>
      <c r="E129" s="84" t="s">
        <v>17</v>
      </c>
      <c r="F129" s="61" t="s">
        <v>18</v>
      </c>
      <c r="G129" s="61" t="s">
        <v>19</v>
      </c>
      <c r="H129" s="61" t="s">
        <v>22</v>
      </c>
      <c r="I129" s="84"/>
      <c r="J129" s="84"/>
      <c r="K129" s="84"/>
      <c r="L129" s="84"/>
      <c r="M129" s="84"/>
      <c r="N129" s="85"/>
      <c r="O129" s="79">
        <f ca="1">IF(D129="цвет",SUM(O130:INDIRECT("N"&amp;R129)),IF(SUM(E129:N129)=0,"",SUM(E129:N129)))</f>
        <v>0</v>
      </c>
      <c r="P129" s="55">
        <v>3228</v>
      </c>
      <c r="Q129" s="56">
        <f t="shared" si="2"/>
        <v>4373</v>
      </c>
      <c r="R129" s="57">
        <f t="shared" ca="1" si="3"/>
        <v>132</v>
      </c>
      <c r="S129" s="71">
        <f>IF(U129&gt;0,ROUND((U129),0),ROUND((P129*$P$1),0))</f>
        <v>1250</v>
      </c>
      <c r="T129" s="49">
        <f ca="1">S129*O129</f>
        <v>0</v>
      </c>
      <c r="U129" s="114">
        <f>VLOOKUP(C129,Лист2!A$1:B$899,2,FALSE)</f>
        <v>1250</v>
      </c>
    </row>
    <row r="130" spans="1:21" ht="17.25" thickBot="1" x14ac:dyDescent="0.3">
      <c r="A130" s="2"/>
      <c r="B130" s="231"/>
      <c r="C130" s="62"/>
      <c r="D130" s="4" t="s">
        <v>35</v>
      </c>
      <c r="E130" s="5"/>
      <c r="F130" s="5"/>
      <c r="G130" s="144"/>
      <c r="H130" s="5"/>
      <c r="I130" s="5"/>
      <c r="J130" s="5"/>
      <c r="K130" s="5"/>
      <c r="L130" s="5"/>
      <c r="M130" s="5"/>
      <c r="N130" s="82"/>
      <c r="O130" s="80" t="str">
        <f ca="1">IF(D130="цвет",SUM(O131:INDIRECT("N"&amp;R130)),IF(SUM(E130:N130)=0,"",SUM(E130:N130)))</f>
        <v/>
      </c>
      <c r="P130" s="55" t="s">
        <v>54</v>
      </c>
      <c r="Q130" s="56">
        <f t="shared" si="2"/>
        <v>4373</v>
      </c>
      <c r="R130" s="57">
        <f t="shared" ca="1" si="3"/>
        <v>132</v>
      </c>
      <c r="S130" s="56"/>
      <c r="T130" s="86"/>
      <c r="U130" s="114" t="e">
        <f>VLOOKUP(C130,Лист2!A$1:B$899,2,FALSE)</f>
        <v>#N/A</v>
      </c>
    </row>
    <row r="131" spans="1:21" ht="135" customHeight="1" x14ac:dyDescent="0.25">
      <c r="A131" s="2"/>
      <c r="B131" s="231"/>
      <c r="C131" s="62"/>
      <c r="D131" s="244" t="s">
        <v>397</v>
      </c>
      <c r="E131" s="245"/>
      <c r="F131" s="245"/>
      <c r="G131" s="245"/>
      <c r="H131" s="245"/>
      <c r="I131" s="245"/>
      <c r="J131" s="245"/>
      <c r="K131" s="245"/>
      <c r="L131" s="245"/>
      <c r="M131" s="245"/>
      <c r="N131" s="245"/>
      <c r="O131" s="80" t="str">
        <f ca="1">IF(D131="цвет",SUM(O132:INDIRECT("N"&amp;R131)),IF(SUM(E131:N131)=0,"",SUM(E131:N131)))</f>
        <v/>
      </c>
      <c r="P131" s="55" t="s">
        <v>54</v>
      </c>
      <c r="Q131" s="56">
        <f t="shared" si="2"/>
        <v>4373</v>
      </c>
      <c r="R131" s="57">
        <f t="shared" ca="1" si="3"/>
        <v>132</v>
      </c>
      <c r="S131" s="56"/>
      <c r="T131" s="86"/>
      <c r="U131" s="114" t="e">
        <f>VLOOKUP(C131,Лист2!A$1:B$899,2,FALSE)</f>
        <v>#N/A</v>
      </c>
    </row>
    <row r="132" spans="1:21" ht="17.45" customHeight="1" thickBot="1" x14ac:dyDescent="0.3">
      <c r="A132" s="2"/>
      <c r="B132" s="243"/>
      <c r="C132" s="64"/>
      <c r="D132" s="219" t="str">
        <f>HYPERLINK("https://miamia.ru/search/index.php?q="&amp;Q132&amp;"&amp;s=Поиск?utm_source=Excel&amp;utm_medium=Nalichie&amp;utm_content="&amp;Q132&amp;"","Посмотреть большую фотографию на сайте")</f>
        <v>Посмотреть большую фотографию на сайте</v>
      </c>
      <c r="E132" s="220"/>
      <c r="F132" s="220"/>
      <c r="G132" s="220"/>
      <c r="H132" s="220"/>
      <c r="I132" s="220"/>
      <c r="J132" s="220"/>
      <c r="K132" s="220"/>
      <c r="L132" s="220"/>
      <c r="M132" s="220"/>
      <c r="N132" s="220"/>
      <c r="O132" s="80" t="str">
        <f ca="1">IF(D132="цвет",SUM(O133:INDIRECT("N"&amp;R132)),IF(SUM(E132:N132)=0,"",SUM(E132:N132)))</f>
        <v/>
      </c>
      <c r="P132" s="55" t="s">
        <v>54</v>
      </c>
      <c r="Q132" s="56">
        <f t="shared" si="2"/>
        <v>4373</v>
      </c>
      <c r="R132" s="57">
        <f t="shared" ca="1" si="3"/>
        <v>132</v>
      </c>
      <c r="S132" s="56"/>
      <c r="T132" s="86"/>
      <c r="U132" s="114" t="e">
        <f>VLOOKUP(C132,Лист2!A$1:B$899,2,FALSE)</f>
        <v>#N/A</v>
      </c>
    </row>
    <row r="133" spans="1:21" ht="17.25" thickBot="1" x14ac:dyDescent="0.3">
      <c r="A133" s="2"/>
      <c r="B133" s="230" t="s">
        <v>395</v>
      </c>
      <c r="C133" s="70">
        <v>4376</v>
      </c>
      <c r="D133" s="83" t="s">
        <v>9</v>
      </c>
      <c r="E133" s="84" t="s">
        <v>11</v>
      </c>
      <c r="F133" s="61" t="s">
        <v>12</v>
      </c>
      <c r="G133" s="61" t="s">
        <v>13</v>
      </c>
      <c r="H133" s="84" t="s">
        <v>14</v>
      </c>
      <c r="I133" s="84" t="s">
        <v>15</v>
      </c>
      <c r="J133" s="84" t="s">
        <v>16</v>
      </c>
      <c r="K133" s="84" t="s">
        <v>20</v>
      </c>
      <c r="L133" s="84" t="s">
        <v>21</v>
      </c>
      <c r="M133" s="84"/>
      <c r="N133" s="85"/>
      <c r="O133" s="79">
        <f ca="1">IF(D133="цвет",SUM(O134:INDIRECT("N"&amp;R133)),IF(SUM(E133:N133)=0,"",SUM(E133:N133)))</f>
        <v>0</v>
      </c>
      <c r="P133" s="55">
        <v>4521</v>
      </c>
      <c r="Q133" s="56">
        <f t="shared" si="2"/>
        <v>4376</v>
      </c>
      <c r="R133" s="57">
        <f t="shared" ca="1" si="3"/>
        <v>136</v>
      </c>
      <c r="S133" s="71">
        <f>IF(U133&gt;0,ROUND((U133),0),ROUND((P133*$P$1),0))</f>
        <v>1850</v>
      </c>
      <c r="T133" s="49">
        <f ca="1">S133*O133</f>
        <v>0</v>
      </c>
      <c r="U133" s="114">
        <f>VLOOKUP(C133,Лист2!A$1:B$899,2,FALSE)</f>
        <v>1850</v>
      </c>
    </row>
    <row r="134" spans="1:21" ht="17.25" thickBot="1" x14ac:dyDescent="0.3">
      <c r="A134" s="2"/>
      <c r="B134" s="231"/>
      <c r="C134" s="62"/>
      <c r="D134" s="4" t="s">
        <v>35</v>
      </c>
      <c r="E134" s="5"/>
      <c r="F134" s="5"/>
      <c r="G134" s="5"/>
      <c r="H134" s="5"/>
      <c r="I134" s="5"/>
      <c r="J134" s="5"/>
      <c r="K134" s="5"/>
      <c r="L134" s="144"/>
      <c r="M134" s="5"/>
      <c r="N134" s="82"/>
      <c r="O134" s="80" t="str">
        <f ca="1">IF(D134="цвет",SUM(O135:INDIRECT("N"&amp;R134)),IF(SUM(E134:N134)=0,"",SUM(E134:N134)))</f>
        <v/>
      </c>
      <c r="P134" s="55" t="s">
        <v>54</v>
      </c>
      <c r="Q134" s="56">
        <f t="shared" si="2"/>
        <v>4376</v>
      </c>
      <c r="R134" s="57">
        <f t="shared" ca="1" si="3"/>
        <v>136</v>
      </c>
      <c r="S134" s="56"/>
      <c r="T134" s="86"/>
      <c r="U134" s="114" t="e">
        <f>VLOOKUP(C134,Лист2!A$1:B$899,2,FALSE)</f>
        <v>#N/A</v>
      </c>
    </row>
    <row r="135" spans="1:21" ht="135" customHeight="1" x14ac:dyDescent="0.25">
      <c r="A135" s="2"/>
      <c r="B135" s="231"/>
      <c r="C135" s="62"/>
      <c r="D135" s="244" t="s">
        <v>396</v>
      </c>
      <c r="E135" s="245"/>
      <c r="F135" s="245"/>
      <c r="G135" s="245"/>
      <c r="H135" s="245"/>
      <c r="I135" s="245"/>
      <c r="J135" s="245"/>
      <c r="K135" s="245"/>
      <c r="L135" s="245"/>
      <c r="M135" s="245"/>
      <c r="N135" s="245"/>
      <c r="O135" s="80" t="str">
        <f ca="1">IF(D135="цвет",SUM(O136:INDIRECT("N"&amp;R135)),IF(SUM(E135:N135)=0,"",SUM(E135:N135)))</f>
        <v/>
      </c>
      <c r="P135" s="55" t="s">
        <v>54</v>
      </c>
      <c r="Q135" s="56">
        <f t="shared" si="2"/>
        <v>4376</v>
      </c>
      <c r="R135" s="57">
        <f t="shared" ca="1" si="3"/>
        <v>136</v>
      </c>
      <c r="S135" s="56"/>
      <c r="T135" s="86"/>
      <c r="U135" s="114" t="e">
        <f>VLOOKUP(C135,Лист2!A$1:B$899,2,FALSE)</f>
        <v>#N/A</v>
      </c>
    </row>
    <row r="136" spans="1:21" ht="17.45" customHeight="1" thickBot="1" x14ac:dyDescent="0.3">
      <c r="A136" s="2"/>
      <c r="B136" s="243"/>
      <c r="C136" s="64"/>
      <c r="D136" s="219" t="str">
        <f>HYPERLINK("https://miamia.ru/search/index.php?q="&amp;Q136&amp;"&amp;s=Поиск?utm_source=Excel&amp;utm_medium=Nalichie&amp;utm_content="&amp;Q136&amp;"","Посмотреть большую фотографию на сайте")</f>
        <v>Посмотреть большую фотографию на сайте</v>
      </c>
      <c r="E136" s="220"/>
      <c r="F136" s="220"/>
      <c r="G136" s="220"/>
      <c r="H136" s="220"/>
      <c r="I136" s="220"/>
      <c r="J136" s="220"/>
      <c r="K136" s="220"/>
      <c r="L136" s="220"/>
      <c r="M136" s="220"/>
      <c r="N136" s="220"/>
      <c r="O136" s="80" t="str">
        <f ca="1">IF(D136="цвет",SUM(O137:INDIRECT("N"&amp;R136)),IF(SUM(E136:N136)=0,"",SUM(E136:N136)))</f>
        <v/>
      </c>
      <c r="P136" s="55" t="s">
        <v>54</v>
      </c>
      <c r="Q136" s="56">
        <f t="shared" si="2"/>
        <v>4376</v>
      </c>
      <c r="R136" s="57">
        <f t="shared" ca="1" si="3"/>
        <v>136</v>
      </c>
      <c r="S136" s="56"/>
      <c r="T136" s="86"/>
      <c r="U136" s="114" t="e">
        <f>VLOOKUP(C136,Лист2!A$1:B$899,2,FALSE)</f>
        <v>#N/A</v>
      </c>
    </row>
    <row r="137" spans="1:21" ht="23.1" customHeight="1" thickBot="1" x14ac:dyDescent="0.3">
      <c r="A137" s="2"/>
      <c r="B137" s="21" t="s">
        <v>415</v>
      </c>
      <c r="C137" s="22"/>
      <c r="D137" s="23"/>
      <c r="E137" s="24"/>
      <c r="F137" s="24"/>
      <c r="G137" s="24"/>
      <c r="H137" s="24"/>
      <c r="I137" s="24"/>
      <c r="J137" s="24"/>
      <c r="K137" s="24"/>
      <c r="L137" s="24"/>
      <c r="M137" s="24"/>
      <c r="N137" s="25"/>
      <c r="O137" s="77" t="str">
        <f ca="1">IF(D137="цвет",SUM(O138:INDIRECT("N"&amp;R137)),IF(SUM(E137:N137)=0,"",SUM(E137:N137)))</f>
        <v/>
      </c>
      <c r="P137" s="55" t="s">
        <v>54</v>
      </c>
      <c r="Q137" s="43">
        <f t="shared" si="2"/>
        <v>4376</v>
      </c>
      <c r="R137" s="57">
        <f t="shared" ca="1" si="3"/>
        <v>141</v>
      </c>
      <c r="U137" s="114" t="e">
        <f>VLOOKUP(C137,Лист2!A$1:B$899,2,FALSE)</f>
        <v>#N/A</v>
      </c>
    </row>
    <row r="138" spans="1:21" ht="17.25" thickBot="1" x14ac:dyDescent="0.3">
      <c r="A138" s="2"/>
      <c r="B138" s="230" t="s">
        <v>392</v>
      </c>
      <c r="C138" s="62">
        <v>4383</v>
      </c>
      <c r="D138" s="83" t="s">
        <v>9</v>
      </c>
      <c r="E138" s="91" t="s">
        <v>17</v>
      </c>
      <c r="F138" s="91" t="s">
        <v>18</v>
      </c>
      <c r="G138" s="91" t="s">
        <v>19</v>
      </c>
      <c r="H138" s="91" t="s">
        <v>22</v>
      </c>
      <c r="I138" s="84"/>
      <c r="J138" s="84"/>
      <c r="K138" s="84"/>
      <c r="L138" s="84"/>
      <c r="M138" s="84"/>
      <c r="N138" s="84"/>
      <c r="O138" s="47">
        <f ca="1">IF(D138="цвет",SUM(O139:INDIRECT("N"&amp;R138)),IF(SUM(E138:N138)=0,"",SUM(E138:N138)))</f>
        <v>0</v>
      </c>
      <c r="P138" s="55">
        <v>3228</v>
      </c>
      <c r="Q138" s="43">
        <f t="shared" si="2"/>
        <v>4383</v>
      </c>
      <c r="R138" s="57">
        <f t="shared" ca="1" si="3"/>
        <v>141</v>
      </c>
      <c r="S138" s="71">
        <f>IF(U138&gt;0,ROUND((U138),0),ROUND((P138*$P$1),0))</f>
        <v>1250</v>
      </c>
      <c r="T138" s="72">
        <f ca="1">O138*S138</f>
        <v>0</v>
      </c>
      <c r="U138" s="114">
        <f>VLOOKUP(C138,Лист2!A$1:B$899,2,FALSE)</f>
        <v>1250</v>
      </c>
    </row>
    <row r="139" spans="1:21" ht="17.25" thickBot="1" x14ac:dyDescent="0.3">
      <c r="A139" s="2"/>
      <c r="B139" s="231"/>
      <c r="C139" s="62"/>
      <c r="D139" s="89" t="s">
        <v>27</v>
      </c>
      <c r="E139" s="5"/>
      <c r="F139" s="5"/>
      <c r="G139" s="275"/>
      <c r="H139" s="5"/>
      <c r="I139" s="5"/>
      <c r="J139" s="5"/>
      <c r="K139" s="5"/>
      <c r="L139" s="5"/>
      <c r="M139" s="5"/>
      <c r="N139" s="66"/>
      <c r="O139" s="77" t="str">
        <f ca="1">IF(D139="цвет",SUM(O140:INDIRECT("N"&amp;R139)),IF(SUM(E139:N139)=0,"",SUM(E139:N139)))</f>
        <v/>
      </c>
      <c r="P139" s="55" t="s">
        <v>54</v>
      </c>
      <c r="Q139" s="43">
        <f t="shared" ref="Q139:Q202" si="4">IF(C139&lt;&gt;0,C139,Q138)</f>
        <v>4383</v>
      </c>
      <c r="R139" s="57">
        <f t="shared" ref="R139:R202" ca="1" si="5">IF(D139="Посмотреть большую фотографию на сайте",CELL("строка",O139),R140)</f>
        <v>141</v>
      </c>
      <c r="S139" s="56"/>
      <c r="T139" s="63"/>
      <c r="U139" s="114" t="e">
        <f>VLOOKUP(C139,Лист2!A$1:B$899,2,FALSE)</f>
        <v>#N/A</v>
      </c>
    </row>
    <row r="140" spans="1:21" ht="135" customHeight="1" x14ac:dyDescent="0.25">
      <c r="A140" s="2"/>
      <c r="B140" s="231"/>
      <c r="C140" s="62"/>
      <c r="D140" s="244" t="s">
        <v>393</v>
      </c>
      <c r="E140" s="245"/>
      <c r="F140" s="245"/>
      <c r="G140" s="245"/>
      <c r="H140" s="245"/>
      <c r="I140" s="245"/>
      <c r="J140" s="245"/>
      <c r="K140" s="245"/>
      <c r="L140" s="245"/>
      <c r="M140" s="245"/>
      <c r="N140" s="246"/>
      <c r="O140" s="77" t="str">
        <f ca="1">IF(D140="цвет",SUM(O141:INDIRECT("N"&amp;R140)),IF(SUM(E140:N140)=0,"",SUM(E140:N140)))</f>
        <v/>
      </c>
      <c r="P140" s="55" t="s">
        <v>54</v>
      </c>
      <c r="Q140" s="43">
        <f t="shared" si="4"/>
        <v>4383</v>
      </c>
      <c r="R140" s="57">
        <f t="shared" ca="1" si="5"/>
        <v>141</v>
      </c>
      <c r="S140" s="56"/>
      <c r="T140" s="63"/>
      <c r="U140" s="114" t="e">
        <f>VLOOKUP(C140,Лист2!A$1:B$899,2,FALSE)</f>
        <v>#N/A</v>
      </c>
    </row>
    <row r="141" spans="1:21" ht="17.45" customHeight="1" thickBot="1" x14ac:dyDescent="0.3">
      <c r="A141" s="2"/>
      <c r="B141" s="243"/>
      <c r="C141" s="64"/>
      <c r="D141" s="219" t="str">
        <f>HYPERLINK("https://miamia.ru/search/index.php?q="&amp;Q141&amp;"&amp;s=Поиск?utm_source=Excel&amp;utm_medium=Nalichie&amp;utm_content="&amp;Q141&amp;"","Посмотреть большую фотографию на сайте")</f>
        <v>Посмотреть большую фотографию на сайте</v>
      </c>
      <c r="E141" s="220"/>
      <c r="F141" s="220"/>
      <c r="G141" s="220"/>
      <c r="H141" s="220"/>
      <c r="I141" s="220"/>
      <c r="J141" s="220"/>
      <c r="K141" s="220"/>
      <c r="L141" s="220"/>
      <c r="M141" s="220"/>
      <c r="N141" s="221"/>
      <c r="O141" s="77" t="str">
        <f ca="1">IF(D141="цвет",SUM(O142:INDIRECT("N"&amp;R141)),IF(SUM(E141:N141)=0,"",SUM(E141:N141)))</f>
        <v/>
      </c>
      <c r="P141" s="55" t="s">
        <v>54</v>
      </c>
      <c r="Q141" s="43">
        <f t="shared" si="4"/>
        <v>4383</v>
      </c>
      <c r="R141" s="57">
        <f t="shared" ca="1" si="5"/>
        <v>141</v>
      </c>
      <c r="S141" s="56"/>
      <c r="T141" s="63"/>
      <c r="U141" s="114" t="e">
        <f>VLOOKUP(C141,Лист2!A$1:B$899,2,FALSE)</f>
        <v>#N/A</v>
      </c>
    </row>
    <row r="142" spans="1:21" ht="17.25" thickBot="1" x14ac:dyDescent="0.3">
      <c r="A142" s="2"/>
      <c r="B142" s="230" t="s">
        <v>392</v>
      </c>
      <c r="C142" s="62">
        <v>4389</v>
      </c>
      <c r="D142" s="83" t="s">
        <v>9</v>
      </c>
      <c r="E142" s="91" t="s">
        <v>17</v>
      </c>
      <c r="F142" s="91" t="s">
        <v>18</v>
      </c>
      <c r="G142" s="91" t="s">
        <v>19</v>
      </c>
      <c r="H142" s="91" t="s">
        <v>22</v>
      </c>
      <c r="I142" s="84"/>
      <c r="J142" s="84"/>
      <c r="K142" s="84"/>
      <c r="L142" s="84"/>
      <c r="M142" s="84"/>
      <c r="N142" s="84"/>
      <c r="O142" s="47">
        <f ca="1">IF(D142="цвет",SUM(O143:INDIRECT("N"&amp;R142)),IF(SUM(E142:N142)=0,"",SUM(E142:N142)))</f>
        <v>0</v>
      </c>
      <c r="P142" s="55">
        <v>3874</v>
      </c>
      <c r="Q142" s="43">
        <f t="shared" si="4"/>
        <v>4389</v>
      </c>
      <c r="R142" s="57">
        <f t="shared" ca="1" si="5"/>
        <v>145</v>
      </c>
      <c r="S142" s="71">
        <f>IF(U142&gt;0,ROUND((U142),0),ROUND((P142*$P$1),0))</f>
        <v>1500</v>
      </c>
      <c r="T142" s="72">
        <f ca="1">O142*S142</f>
        <v>0</v>
      </c>
      <c r="U142" s="114">
        <f>VLOOKUP(C142,Лист2!A$1:B$899,2,FALSE)</f>
        <v>1500</v>
      </c>
    </row>
    <row r="143" spans="1:21" ht="17.25" thickBot="1" x14ac:dyDescent="0.3">
      <c r="A143" s="2"/>
      <c r="B143" s="231"/>
      <c r="C143" s="62"/>
      <c r="D143" s="89" t="s">
        <v>27</v>
      </c>
      <c r="E143" s="5"/>
      <c r="F143" s="5"/>
      <c r="G143" s="144"/>
      <c r="H143" s="5"/>
      <c r="I143" s="5"/>
      <c r="J143" s="5"/>
      <c r="K143" s="5"/>
      <c r="L143" s="5"/>
      <c r="M143" s="5"/>
      <c r="N143" s="66"/>
      <c r="O143" s="77" t="str">
        <f ca="1">IF(D143="цвет",SUM(O144:INDIRECT("N"&amp;R143)),IF(SUM(E143:N143)=0,"",SUM(E143:N143)))</f>
        <v/>
      </c>
      <c r="P143" s="55" t="s">
        <v>54</v>
      </c>
      <c r="Q143" s="43">
        <f t="shared" si="4"/>
        <v>4389</v>
      </c>
      <c r="R143" s="57">
        <f t="shared" ca="1" si="5"/>
        <v>145</v>
      </c>
      <c r="S143" s="56"/>
      <c r="T143" s="63"/>
      <c r="U143" s="114" t="e">
        <f>VLOOKUP(C143,Лист2!A$1:B$899,2,FALSE)</f>
        <v>#N/A</v>
      </c>
    </row>
    <row r="144" spans="1:21" ht="135" customHeight="1" x14ac:dyDescent="0.25">
      <c r="A144" s="2"/>
      <c r="B144" s="231"/>
      <c r="C144" s="62"/>
      <c r="D144" s="244" t="s">
        <v>394</v>
      </c>
      <c r="E144" s="245"/>
      <c r="F144" s="245"/>
      <c r="G144" s="245"/>
      <c r="H144" s="245"/>
      <c r="I144" s="245"/>
      <c r="J144" s="245"/>
      <c r="K144" s="245"/>
      <c r="L144" s="245"/>
      <c r="M144" s="245"/>
      <c r="N144" s="246"/>
      <c r="O144" s="77" t="str">
        <f ca="1">IF(D144="цвет",SUM(O145:INDIRECT("N"&amp;R144)),IF(SUM(E144:N144)=0,"",SUM(E144:N144)))</f>
        <v/>
      </c>
      <c r="P144" s="55" t="s">
        <v>54</v>
      </c>
      <c r="Q144" s="43">
        <f t="shared" si="4"/>
        <v>4389</v>
      </c>
      <c r="R144" s="57">
        <f t="shared" ca="1" si="5"/>
        <v>145</v>
      </c>
      <c r="S144" s="56"/>
      <c r="T144" s="63"/>
      <c r="U144" s="114" t="e">
        <f>VLOOKUP(C144,Лист2!A$1:B$899,2,FALSE)</f>
        <v>#N/A</v>
      </c>
    </row>
    <row r="145" spans="1:21" ht="17.45" customHeight="1" thickBot="1" x14ac:dyDescent="0.3">
      <c r="A145" s="2"/>
      <c r="B145" s="243"/>
      <c r="C145" s="64"/>
      <c r="D145" s="219" t="str">
        <f>HYPERLINK("https://miamia.ru/search/index.php?q="&amp;Q145&amp;"&amp;s=Поиск?utm_source=Excel&amp;utm_medium=Nalichie&amp;utm_content="&amp;Q145&amp;"","Посмотреть большую фотографию на сайте")</f>
        <v>Посмотреть большую фотографию на сайте</v>
      </c>
      <c r="E145" s="220"/>
      <c r="F145" s="220"/>
      <c r="G145" s="220"/>
      <c r="H145" s="220"/>
      <c r="I145" s="220"/>
      <c r="J145" s="220"/>
      <c r="K145" s="220"/>
      <c r="L145" s="220"/>
      <c r="M145" s="220"/>
      <c r="N145" s="221"/>
      <c r="O145" s="77" t="str">
        <f ca="1">IF(D145="цвет",SUM(O146:INDIRECT("N"&amp;R145)),IF(SUM(E145:N145)=0,"",SUM(E145:N145)))</f>
        <v/>
      </c>
      <c r="P145" s="55" t="s">
        <v>54</v>
      </c>
      <c r="Q145" s="43">
        <f t="shared" si="4"/>
        <v>4389</v>
      </c>
      <c r="R145" s="57">
        <f t="shared" ca="1" si="5"/>
        <v>145</v>
      </c>
      <c r="S145" s="56"/>
      <c r="T145" s="63"/>
      <c r="U145" s="114" t="e">
        <f>VLOOKUP(C145,Лист2!A$1:B$899,2,FALSE)</f>
        <v>#N/A</v>
      </c>
    </row>
    <row r="146" spans="1:21" ht="23.1" customHeight="1" thickBot="1" x14ac:dyDescent="0.3">
      <c r="A146" s="2"/>
      <c r="B146" s="21" t="s">
        <v>84</v>
      </c>
      <c r="C146" s="22"/>
      <c r="D146" s="23"/>
      <c r="E146" s="24"/>
      <c r="F146" s="24"/>
      <c r="G146" s="24"/>
      <c r="H146" s="24"/>
      <c r="I146" s="24"/>
      <c r="J146" s="24"/>
      <c r="K146" s="24"/>
      <c r="L146" s="24"/>
      <c r="M146" s="24"/>
      <c r="N146" s="25"/>
      <c r="O146" s="77" t="str">
        <f ca="1">IF(D146="цвет",SUM(O147:INDIRECT("N"&amp;R146)),IF(SUM(E146:N146)=0,"",SUM(E146:N146)))</f>
        <v/>
      </c>
      <c r="P146" s="55" t="s">
        <v>54</v>
      </c>
      <c r="Q146" s="43">
        <f t="shared" si="4"/>
        <v>4389</v>
      </c>
      <c r="R146" s="57">
        <f t="shared" ca="1" si="5"/>
        <v>151</v>
      </c>
      <c r="U146" s="114" t="e">
        <f>VLOOKUP(C146,Лист2!A$1:B$899,2,FALSE)</f>
        <v>#N/A</v>
      </c>
    </row>
    <row r="147" spans="1:21" ht="17.25" thickBot="1" x14ac:dyDescent="0.3">
      <c r="A147" s="2"/>
      <c r="B147" s="230" t="s">
        <v>85</v>
      </c>
      <c r="C147" s="70">
        <v>3192</v>
      </c>
      <c r="D147" s="83" t="s">
        <v>9</v>
      </c>
      <c r="E147" s="84" t="s">
        <v>10</v>
      </c>
      <c r="F147" s="8" t="s">
        <v>11</v>
      </c>
      <c r="G147" s="8" t="s">
        <v>12</v>
      </c>
      <c r="H147" s="8" t="s">
        <v>13</v>
      </c>
      <c r="I147" s="8" t="s">
        <v>14</v>
      </c>
      <c r="J147" s="8" t="s">
        <v>15</v>
      </c>
      <c r="K147" s="8" t="s">
        <v>16</v>
      </c>
      <c r="L147" s="84"/>
      <c r="M147" s="84"/>
      <c r="N147" s="8"/>
      <c r="O147" s="47">
        <f ca="1">IF(D147="цвет",SUM(O148:INDIRECT("N"&amp;R147)),IF(SUM(E147:N147)=0,"",SUM(E147:N147)))</f>
        <v>0</v>
      </c>
      <c r="P147" s="55">
        <v>3228</v>
      </c>
      <c r="Q147" s="43">
        <f t="shared" si="4"/>
        <v>3192</v>
      </c>
      <c r="R147" s="57">
        <f t="shared" ca="1" si="5"/>
        <v>151</v>
      </c>
      <c r="S147" s="71">
        <f>IF(U147&gt;0,ROUND((U147),0),ROUND((P147*$P$1),0))</f>
        <v>1250</v>
      </c>
      <c r="T147" s="72">
        <f ca="1">O147*S147</f>
        <v>0</v>
      </c>
      <c r="U147" s="114">
        <f>VLOOKUP(C147,Лист2!A$1:B$899,2,FALSE)</f>
        <v>1250</v>
      </c>
    </row>
    <row r="148" spans="1:21" ht="17.25" thickBot="1" x14ac:dyDescent="0.3">
      <c r="A148" s="2"/>
      <c r="B148" s="231"/>
      <c r="C148" s="62"/>
      <c r="D148" s="4" t="s">
        <v>31</v>
      </c>
      <c r="E148" s="275"/>
      <c r="F148" s="5"/>
      <c r="G148" s="5"/>
      <c r="H148" s="5"/>
      <c r="I148" s="5"/>
      <c r="J148" s="5"/>
      <c r="K148" s="5"/>
      <c r="L148" s="5"/>
      <c r="M148" s="5"/>
      <c r="N148" s="5"/>
      <c r="O148" s="77" t="str">
        <f ca="1">IF(D148="цвет",SUM(O149:INDIRECT("N"&amp;R148)),IF(SUM(E148:N148)=0,"",SUM(E148:N148)))</f>
        <v/>
      </c>
      <c r="P148" s="55" t="s">
        <v>54</v>
      </c>
      <c r="Q148" s="43">
        <f t="shared" si="4"/>
        <v>3192</v>
      </c>
      <c r="R148" s="57">
        <f t="shared" ca="1" si="5"/>
        <v>151</v>
      </c>
      <c r="S148" s="56"/>
      <c r="T148" s="63"/>
      <c r="U148" s="114" t="e">
        <f>VLOOKUP(C148,Лист2!A$1:B$899,2,FALSE)</f>
        <v>#N/A</v>
      </c>
    </row>
    <row r="149" spans="1:21" ht="17.25" thickBot="1" x14ac:dyDescent="0.3">
      <c r="A149" s="2"/>
      <c r="B149" s="231"/>
      <c r="C149" s="62"/>
      <c r="D149" s="4" t="s">
        <v>41</v>
      </c>
      <c r="E149" s="5"/>
      <c r="F149" s="5"/>
      <c r="G149" s="5"/>
      <c r="H149" s="5"/>
      <c r="I149" s="5"/>
      <c r="J149" s="5"/>
      <c r="K149" s="5"/>
      <c r="L149" s="5"/>
      <c r="M149" s="5"/>
      <c r="N149" s="5"/>
      <c r="O149" s="77" t="str">
        <f ca="1">IF(D149="цвет",SUM(O150:INDIRECT("N"&amp;R149)),IF(SUM(E149:N149)=0,"",SUM(E149:N149)))</f>
        <v/>
      </c>
      <c r="P149" s="55" t="s">
        <v>54</v>
      </c>
      <c r="Q149" s="43">
        <f t="shared" si="4"/>
        <v>3192</v>
      </c>
      <c r="R149" s="57">
        <f t="shared" ca="1" si="5"/>
        <v>151</v>
      </c>
      <c r="S149" s="56"/>
      <c r="T149" s="63"/>
      <c r="U149" s="114" t="e">
        <f>VLOOKUP(C149,Лист2!A$1:B$899,2,FALSE)</f>
        <v>#N/A</v>
      </c>
    </row>
    <row r="150" spans="1:21" ht="148.69999999999999" customHeight="1" x14ac:dyDescent="0.25">
      <c r="A150" s="2"/>
      <c r="B150" s="231"/>
      <c r="C150" s="62"/>
      <c r="D150" s="244" t="s">
        <v>175</v>
      </c>
      <c r="E150" s="245"/>
      <c r="F150" s="245"/>
      <c r="G150" s="245"/>
      <c r="H150" s="245"/>
      <c r="I150" s="245"/>
      <c r="J150" s="245"/>
      <c r="K150" s="245"/>
      <c r="L150" s="245"/>
      <c r="M150" s="245"/>
      <c r="N150" s="246"/>
      <c r="O150" s="77" t="str">
        <f ca="1">IF(D150="цвет",SUM(O151:INDIRECT("N"&amp;R150)),IF(SUM(E150:N150)=0,"",SUM(E150:N150)))</f>
        <v/>
      </c>
      <c r="P150" s="55" t="s">
        <v>54</v>
      </c>
      <c r="Q150" s="43">
        <f t="shared" si="4"/>
        <v>3192</v>
      </c>
      <c r="R150" s="57">
        <f t="shared" ca="1" si="5"/>
        <v>151</v>
      </c>
      <c r="S150" s="56"/>
      <c r="T150" s="63"/>
      <c r="U150" s="114" t="e">
        <f>VLOOKUP(C150,Лист2!A$1:B$899,2,FALSE)</f>
        <v>#N/A</v>
      </c>
    </row>
    <row r="151" spans="1:21" ht="17.45" customHeight="1" thickBot="1" x14ac:dyDescent="0.3">
      <c r="A151" s="2"/>
      <c r="B151" s="243"/>
      <c r="C151" s="64"/>
      <c r="D151" s="219" t="str">
        <f>HYPERLINK("https://miamia.ru/search/index.php?q="&amp;Q151&amp;"&amp;s=Поиск?utm_source=Excel&amp;utm_medium=Nalichie&amp;utm_content="&amp;Q151&amp;"","Посмотреть большую фотографию на сайте")</f>
        <v>Посмотреть большую фотографию на сайте</v>
      </c>
      <c r="E151" s="220"/>
      <c r="F151" s="220"/>
      <c r="G151" s="220"/>
      <c r="H151" s="220"/>
      <c r="I151" s="220"/>
      <c r="J151" s="220"/>
      <c r="K151" s="220"/>
      <c r="L151" s="220"/>
      <c r="M151" s="220"/>
      <c r="N151" s="221"/>
      <c r="O151" s="77" t="str">
        <f ca="1">IF(D151="цвет",SUM(O152:INDIRECT("N"&amp;R151)),IF(SUM(E151:N151)=0,"",SUM(E151:N151)))</f>
        <v/>
      </c>
      <c r="P151" s="55" t="s">
        <v>54</v>
      </c>
      <c r="Q151" s="43">
        <f t="shared" si="4"/>
        <v>3192</v>
      </c>
      <c r="R151" s="57">
        <f t="shared" ca="1" si="5"/>
        <v>151</v>
      </c>
      <c r="S151" s="56"/>
      <c r="T151" s="63"/>
      <c r="U151" s="114" t="e">
        <f>VLOOKUP(C151,Лист2!A$1:B$899,2,FALSE)</f>
        <v>#N/A</v>
      </c>
    </row>
    <row r="152" spans="1:21" ht="17.25" thickBot="1" x14ac:dyDescent="0.3">
      <c r="A152" s="2"/>
      <c r="B152" s="230" t="s">
        <v>85</v>
      </c>
      <c r="C152" s="70">
        <v>3194</v>
      </c>
      <c r="D152" s="83" t="s">
        <v>9</v>
      </c>
      <c r="E152" s="84" t="s">
        <v>10</v>
      </c>
      <c r="F152" s="8" t="s">
        <v>11</v>
      </c>
      <c r="G152" s="8" t="s">
        <v>12</v>
      </c>
      <c r="H152" s="8" t="s">
        <v>13</v>
      </c>
      <c r="I152" s="8" t="s">
        <v>14</v>
      </c>
      <c r="J152" s="8" t="s">
        <v>15</v>
      </c>
      <c r="K152" s="8" t="s">
        <v>16</v>
      </c>
      <c r="L152" s="84"/>
      <c r="M152" s="84"/>
      <c r="N152" s="8"/>
      <c r="O152" s="47">
        <f ca="1">IF(D152="цвет",SUM(O153:INDIRECT("N"&amp;R152)),IF(SUM(E152:N152)=0,"",SUM(E152:N152)))</f>
        <v>0</v>
      </c>
      <c r="P152" s="55">
        <v>2970</v>
      </c>
      <c r="Q152" s="43">
        <f t="shared" si="4"/>
        <v>3194</v>
      </c>
      <c r="R152" s="57">
        <f t="shared" ca="1" si="5"/>
        <v>156</v>
      </c>
      <c r="S152" s="71">
        <f>IF(U152&gt;0,ROUND((U152),0),ROUND((P152*$P$1),0))</f>
        <v>950</v>
      </c>
      <c r="T152" s="72">
        <f ca="1">O152*S152</f>
        <v>0</v>
      </c>
      <c r="U152" s="114">
        <f>VLOOKUP(C152,Лист2!A$1:B$899,2,FALSE)</f>
        <v>950</v>
      </c>
    </row>
    <row r="153" spans="1:21" ht="17.25" thickBot="1" x14ac:dyDescent="0.3">
      <c r="A153" s="2"/>
      <c r="B153" s="231"/>
      <c r="C153" s="62"/>
      <c r="D153" s="4" t="s">
        <v>31</v>
      </c>
      <c r="E153" s="144"/>
      <c r="F153" s="5"/>
      <c r="G153" s="5"/>
      <c r="H153" s="5"/>
      <c r="I153" s="5"/>
      <c r="J153" s="5"/>
      <c r="K153" s="5"/>
      <c r="L153" s="5"/>
      <c r="M153" s="5"/>
      <c r="N153" s="5"/>
      <c r="O153" s="77" t="str">
        <f ca="1">IF(D153="цвет",SUM(O154:INDIRECT("N"&amp;R153)),IF(SUM(E153:N153)=0,"",SUM(E153:N153)))</f>
        <v/>
      </c>
      <c r="P153" s="55" t="s">
        <v>54</v>
      </c>
      <c r="Q153" s="43">
        <f t="shared" si="4"/>
        <v>3194</v>
      </c>
      <c r="R153" s="57">
        <f t="shared" ca="1" si="5"/>
        <v>156</v>
      </c>
      <c r="S153" s="56"/>
      <c r="T153" s="63"/>
      <c r="U153" s="114" t="e">
        <f>VLOOKUP(C153,Лист2!A$1:B$899,2,FALSE)</f>
        <v>#N/A</v>
      </c>
    </row>
    <row r="154" spans="1:21" ht="17.25" thickBot="1" x14ac:dyDescent="0.3">
      <c r="A154" s="2"/>
      <c r="B154" s="231"/>
      <c r="C154" s="62"/>
      <c r="D154" s="4" t="s">
        <v>41</v>
      </c>
      <c r="E154" s="5"/>
      <c r="F154" s="5"/>
      <c r="G154" s="5"/>
      <c r="H154" s="5"/>
      <c r="I154" s="5"/>
      <c r="J154" s="5"/>
      <c r="K154" s="5"/>
      <c r="L154" s="5"/>
      <c r="M154" s="5"/>
      <c r="N154" s="5"/>
      <c r="O154" s="77" t="str">
        <f ca="1">IF(D154="цвет",SUM(O155:INDIRECT("N"&amp;R154)),IF(SUM(E154:N154)=0,"",SUM(E154:N154)))</f>
        <v/>
      </c>
      <c r="P154" s="55" t="s">
        <v>54</v>
      </c>
      <c r="Q154" s="43">
        <f t="shared" si="4"/>
        <v>3194</v>
      </c>
      <c r="R154" s="57">
        <f t="shared" ca="1" si="5"/>
        <v>156</v>
      </c>
      <c r="S154" s="56"/>
      <c r="T154" s="63"/>
      <c r="U154" s="114" t="e">
        <f>VLOOKUP(C154,Лист2!A$1:B$899,2,FALSE)</f>
        <v>#N/A</v>
      </c>
    </row>
    <row r="155" spans="1:21" ht="148.69999999999999" customHeight="1" x14ac:dyDescent="0.25">
      <c r="A155" s="2"/>
      <c r="B155" s="231"/>
      <c r="C155" s="62"/>
      <c r="D155" s="244" t="s">
        <v>176</v>
      </c>
      <c r="E155" s="245"/>
      <c r="F155" s="245"/>
      <c r="G155" s="245"/>
      <c r="H155" s="245"/>
      <c r="I155" s="245"/>
      <c r="J155" s="245"/>
      <c r="K155" s="245"/>
      <c r="L155" s="245"/>
      <c r="M155" s="245"/>
      <c r="N155" s="246"/>
      <c r="O155" s="77" t="str">
        <f ca="1">IF(D155="цвет",SUM(O156:INDIRECT("N"&amp;R155)),IF(SUM(E155:N155)=0,"",SUM(E155:N155)))</f>
        <v/>
      </c>
      <c r="P155" s="55" t="s">
        <v>54</v>
      </c>
      <c r="Q155" s="43">
        <f t="shared" si="4"/>
        <v>3194</v>
      </c>
      <c r="R155" s="57">
        <f t="shared" ca="1" si="5"/>
        <v>156</v>
      </c>
      <c r="S155" s="56"/>
      <c r="T155" s="63"/>
      <c r="U155" s="114" t="e">
        <f>VLOOKUP(C155,Лист2!A$1:B$899,2,FALSE)</f>
        <v>#N/A</v>
      </c>
    </row>
    <row r="156" spans="1:21" ht="17.45" customHeight="1" thickBot="1" x14ac:dyDescent="0.3">
      <c r="A156" s="2"/>
      <c r="B156" s="243"/>
      <c r="C156" s="64"/>
      <c r="D156" s="219" t="str">
        <f>HYPERLINK("https://miamia.ru/search/index.php?q="&amp;Q156&amp;"&amp;s=Поиск?utm_source=Excel&amp;utm_medium=Nalichie&amp;utm_content="&amp;Q156&amp;"","Посмотреть большую фотографию на сайте")</f>
        <v>Посмотреть большую фотографию на сайте</v>
      </c>
      <c r="E156" s="220"/>
      <c r="F156" s="220"/>
      <c r="G156" s="220"/>
      <c r="H156" s="220"/>
      <c r="I156" s="220"/>
      <c r="J156" s="220"/>
      <c r="K156" s="220"/>
      <c r="L156" s="220"/>
      <c r="M156" s="220"/>
      <c r="N156" s="221"/>
      <c r="O156" s="77" t="str">
        <f ca="1">IF(D156="цвет",SUM(O157:INDIRECT("N"&amp;R156)),IF(SUM(E156:N156)=0,"",SUM(E156:N156)))</f>
        <v/>
      </c>
      <c r="P156" s="55" t="s">
        <v>54</v>
      </c>
      <c r="Q156" s="43">
        <f t="shared" si="4"/>
        <v>3194</v>
      </c>
      <c r="R156" s="57">
        <f t="shared" ca="1" si="5"/>
        <v>156</v>
      </c>
      <c r="S156" s="56"/>
      <c r="T156" s="63"/>
      <c r="U156" s="114" t="e">
        <f>VLOOKUP(C156,Лист2!A$1:B$899,2,FALSE)</f>
        <v>#N/A</v>
      </c>
    </row>
    <row r="157" spans="1:21" ht="17.25" thickBot="1" x14ac:dyDescent="0.3">
      <c r="A157" s="2"/>
      <c r="B157" s="230" t="s">
        <v>85</v>
      </c>
      <c r="C157" s="70">
        <v>3196</v>
      </c>
      <c r="D157" s="83" t="s">
        <v>9</v>
      </c>
      <c r="E157" s="84" t="s">
        <v>10</v>
      </c>
      <c r="F157" s="8" t="s">
        <v>11</v>
      </c>
      <c r="G157" s="8" t="s">
        <v>12</v>
      </c>
      <c r="H157" s="8" t="s">
        <v>13</v>
      </c>
      <c r="I157" s="8" t="s">
        <v>14</v>
      </c>
      <c r="J157" s="8" t="s">
        <v>15</v>
      </c>
      <c r="K157" s="8" t="s">
        <v>16</v>
      </c>
      <c r="L157" s="84"/>
      <c r="M157" s="84"/>
      <c r="N157" s="8"/>
      <c r="O157" s="47">
        <f ca="1">IF(D157="цвет",SUM(O158:INDIRECT("N"&amp;R157)),IF(SUM(E157:N157)=0,"",SUM(E157:N157)))</f>
        <v>0</v>
      </c>
      <c r="P157" s="55">
        <v>4650</v>
      </c>
      <c r="Q157" s="43">
        <f t="shared" si="4"/>
        <v>3196</v>
      </c>
      <c r="R157" s="57">
        <f t="shared" ca="1" si="5"/>
        <v>161</v>
      </c>
      <c r="S157" s="71">
        <f>IF(U157&gt;0,ROUND((U157),0),ROUND((P157*$P$1),0))</f>
        <v>1700</v>
      </c>
      <c r="T157" s="72">
        <f ca="1">O157*S157</f>
        <v>0</v>
      </c>
      <c r="U157" s="114">
        <f>VLOOKUP(C157,Лист2!A$1:B$899,2,FALSE)</f>
        <v>1700</v>
      </c>
    </row>
    <row r="158" spans="1:21" ht="17.25" thickBot="1" x14ac:dyDescent="0.3">
      <c r="A158" s="2"/>
      <c r="B158" s="231"/>
      <c r="C158" s="62"/>
      <c r="D158" s="4" t="s">
        <v>31</v>
      </c>
      <c r="E158" s="5"/>
      <c r="F158" s="275"/>
      <c r="G158" s="5"/>
      <c r="H158" s="5"/>
      <c r="I158" s="5"/>
      <c r="J158" s="5"/>
      <c r="K158" s="5"/>
      <c r="L158" s="5"/>
      <c r="M158" s="5"/>
      <c r="N158" s="5"/>
      <c r="O158" s="77" t="str">
        <f ca="1">IF(D158="цвет",SUM(O159:INDIRECT("N"&amp;R158)),IF(SUM(E158:N158)=0,"",SUM(E158:N158)))</f>
        <v/>
      </c>
      <c r="P158" s="55" t="s">
        <v>54</v>
      </c>
      <c r="Q158" s="43">
        <f t="shared" si="4"/>
        <v>3196</v>
      </c>
      <c r="R158" s="57">
        <f t="shared" ca="1" si="5"/>
        <v>161</v>
      </c>
      <c r="S158" s="56"/>
      <c r="T158" s="63"/>
      <c r="U158" s="114" t="e">
        <f>VLOOKUP(C158,Лист2!A$1:B$899,2,FALSE)</f>
        <v>#N/A</v>
      </c>
    </row>
    <row r="159" spans="1:21" ht="17.25" thickBot="1" x14ac:dyDescent="0.3">
      <c r="A159" s="2"/>
      <c r="B159" s="231"/>
      <c r="C159" s="62"/>
      <c r="D159" s="4" t="s">
        <v>41</v>
      </c>
      <c r="E159" s="5"/>
      <c r="F159" s="5"/>
      <c r="G159" s="5"/>
      <c r="H159" s="5"/>
      <c r="I159" s="5"/>
      <c r="J159" s="5"/>
      <c r="K159" s="5"/>
      <c r="L159" s="5"/>
      <c r="M159" s="5"/>
      <c r="N159" s="5"/>
      <c r="O159" s="77" t="str">
        <f ca="1">IF(D159="цвет",SUM(O160:INDIRECT("N"&amp;R159)),IF(SUM(E159:N159)=0,"",SUM(E159:N159)))</f>
        <v/>
      </c>
      <c r="P159" s="55" t="s">
        <v>54</v>
      </c>
      <c r="Q159" s="43">
        <f t="shared" si="4"/>
        <v>3196</v>
      </c>
      <c r="R159" s="57">
        <f t="shared" ca="1" si="5"/>
        <v>161</v>
      </c>
      <c r="S159" s="56"/>
      <c r="T159" s="63"/>
      <c r="U159" s="114" t="e">
        <f>VLOOKUP(C159,Лист2!A$1:B$899,2,FALSE)</f>
        <v>#N/A</v>
      </c>
    </row>
    <row r="160" spans="1:21" ht="148.69999999999999" customHeight="1" x14ac:dyDescent="0.25">
      <c r="A160" s="2"/>
      <c r="B160" s="231"/>
      <c r="C160" s="62"/>
      <c r="D160" s="244" t="s">
        <v>177</v>
      </c>
      <c r="E160" s="245"/>
      <c r="F160" s="245"/>
      <c r="G160" s="245"/>
      <c r="H160" s="245"/>
      <c r="I160" s="245"/>
      <c r="J160" s="245"/>
      <c r="K160" s="245"/>
      <c r="L160" s="245"/>
      <c r="M160" s="245"/>
      <c r="N160" s="246"/>
      <c r="O160" s="77" t="str">
        <f ca="1">IF(D160="цвет",SUM(O161:INDIRECT("N"&amp;R160)),IF(SUM(E160:N160)=0,"",SUM(E160:N160)))</f>
        <v/>
      </c>
      <c r="P160" s="55" t="s">
        <v>54</v>
      </c>
      <c r="Q160" s="43">
        <f t="shared" si="4"/>
        <v>3196</v>
      </c>
      <c r="R160" s="57">
        <f t="shared" ca="1" si="5"/>
        <v>161</v>
      </c>
      <c r="S160" s="56"/>
      <c r="T160" s="63"/>
      <c r="U160" s="114" t="e">
        <f>VLOOKUP(C160,Лист2!A$1:B$899,2,FALSE)</f>
        <v>#N/A</v>
      </c>
    </row>
    <row r="161" spans="1:26" ht="17.45" customHeight="1" thickBot="1" x14ac:dyDescent="0.3">
      <c r="A161" s="2"/>
      <c r="B161" s="243"/>
      <c r="C161" s="64"/>
      <c r="D161" s="219" t="str">
        <f>HYPERLINK("https://miamia.ru/search/index.php?q="&amp;Q161&amp;"&amp;s=Поиск?utm_source=Excel&amp;utm_medium=Nalichie&amp;utm_content="&amp;Q161&amp;"","Посмотреть большую фотографию на сайте")</f>
        <v>Посмотреть большую фотографию на сайте</v>
      </c>
      <c r="E161" s="220"/>
      <c r="F161" s="220"/>
      <c r="G161" s="220"/>
      <c r="H161" s="220"/>
      <c r="I161" s="220"/>
      <c r="J161" s="220"/>
      <c r="K161" s="220"/>
      <c r="L161" s="220"/>
      <c r="M161" s="220"/>
      <c r="N161" s="221"/>
      <c r="O161" s="77" t="str">
        <f ca="1">IF(D161="цвет",SUM(O162:INDIRECT("N"&amp;R161)),IF(SUM(E161:N161)=0,"",SUM(E161:N161)))</f>
        <v/>
      </c>
      <c r="P161" s="55" t="s">
        <v>54</v>
      </c>
      <c r="Q161" s="43">
        <f t="shared" si="4"/>
        <v>3196</v>
      </c>
      <c r="R161" s="57">
        <f t="shared" ca="1" si="5"/>
        <v>161</v>
      </c>
      <c r="S161" s="56"/>
      <c r="T161" s="63"/>
      <c r="U161" s="114" t="e">
        <f>VLOOKUP(C161,Лист2!A$1:B$899,2,FALSE)</f>
        <v>#N/A</v>
      </c>
    </row>
    <row r="162" spans="1:26" ht="23.1" customHeight="1" thickBot="1" x14ac:dyDescent="0.3">
      <c r="A162" s="67"/>
      <c r="B162" s="21" t="s">
        <v>416</v>
      </c>
      <c r="C162" s="22"/>
      <c r="D162" s="23"/>
      <c r="E162" s="24"/>
      <c r="F162" s="24"/>
      <c r="G162" s="24"/>
      <c r="H162" s="24"/>
      <c r="I162" s="24"/>
      <c r="J162" s="24"/>
      <c r="K162" s="24"/>
      <c r="L162" s="24"/>
      <c r="M162" s="24"/>
      <c r="N162" s="25"/>
      <c r="O162" s="77" t="str">
        <f ca="1">IF(D162="цвет",SUM(O163:INDIRECT("N"&amp;R162)),IF(SUM(E162:N162)=0,"",SUM(E162:N162)))</f>
        <v/>
      </c>
      <c r="P162" s="55" t="s">
        <v>54</v>
      </c>
      <c r="Q162" s="43">
        <f t="shared" si="4"/>
        <v>3196</v>
      </c>
      <c r="R162" s="57">
        <f t="shared" ca="1" si="5"/>
        <v>166</v>
      </c>
      <c r="U162" s="114" t="e">
        <f>VLOOKUP(C162,Лист2!A$1:B$899,2,FALSE)</f>
        <v>#N/A</v>
      </c>
    </row>
    <row r="163" spans="1:26" ht="17.25" thickBot="1" x14ac:dyDescent="0.3">
      <c r="A163" s="2"/>
      <c r="B163" s="230" t="s">
        <v>390</v>
      </c>
      <c r="C163" s="70">
        <v>4353</v>
      </c>
      <c r="D163" s="83" t="s">
        <v>9</v>
      </c>
      <c r="E163" s="61" t="s">
        <v>17</v>
      </c>
      <c r="F163" s="61" t="s">
        <v>18</v>
      </c>
      <c r="G163" s="84" t="s">
        <v>19</v>
      </c>
      <c r="H163" s="84" t="s">
        <v>22</v>
      </c>
      <c r="I163" s="84"/>
      <c r="J163" s="84"/>
      <c r="K163" s="84"/>
      <c r="L163" s="84"/>
      <c r="M163" s="84"/>
      <c r="N163" s="85"/>
      <c r="O163" s="65">
        <f ca="1">IF(D163="цвет",SUM(O164:INDIRECT("N"&amp;R163)),IF(SUM(E163:N163)=0,"",SUM(E163:N163)))</f>
        <v>0</v>
      </c>
      <c r="P163" s="55">
        <v>3228</v>
      </c>
      <c r="Q163" s="43">
        <f t="shared" si="4"/>
        <v>4353</v>
      </c>
      <c r="R163" s="57">
        <f t="shared" ca="1" si="5"/>
        <v>166</v>
      </c>
      <c r="S163" s="71">
        <f>IF(U163&gt;0,ROUND((U163),0),ROUND((P163*$P$1),0))</f>
        <v>1250</v>
      </c>
      <c r="T163" s="72">
        <f ca="1">O163*S163</f>
        <v>0</v>
      </c>
      <c r="U163" s="114">
        <f>VLOOKUP(C163,Лист2!A$1:B$899,2,FALSE)</f>
        <v>1250</v>
      </c>
    </row>
    <row r="164" spans="1:26" ht="17.25" thickBot="1" x14ac:dyDescent="0.3">
      <c r="A164" s="2"/>
      <c r="B164" s="231"/>
      <c r="C164" s="62"/>
      <c r="D164" s="39" t="s">
        <v>27</v>
      </c>
      <c r="E164" s="5"/>
      <c r="F164" s="144"/>
      <c r="G164" s="5"/>
      <c r="H164" s="5"/>
      <c r="I164" s="5"/>
      <c r="J164" s="5"/>
      <c r="K164" s="5"/>
      <c r="L164" s="5"/>
      <c r="M164" s="5"/>
      <c r="N164" s="5"/>
      <c r="O164" s="77" t="str">
        <f ca="1">IF(D164="цвет",SUM(O165:INDIRECT("N"&amp;R164)),IF(SUM(E164:N164)=0,"",SUM(E164:N164)))</f>
        <v/>
      </c>
      <c r="P164" s="55" t="s">
        <v>54</v>
      </c>
      <c r="Q164" s="43">
        <f t="shared" si="4"/>
        <v>4353</v>
      </c>
      <c r="R164" s="57">
        <f t="shared" ca="1" si="5"/>
        <v>166</v>
      </c>
      <c r="S164" s="56"/>
      <c r="T164" s="63"/>
      <c r="U164" s="114" t="e">
        <f>VLOOKUP(C164,Лист2!A$1:B$899,2,FALSE)</f>
        <v>#N/A</v>
      </c>
    </row>
    <row r="165" spans="1:26" ht="135" customHeight="1" x14ac:dyDescent="0.25">
      <c r="A165" s="2"/>
      <c r="B165" s="231"/>
      <c r="C165" s="62"/>
      <c r="D165" s="268" t="s">
        <v>391</v>
      </c>
      <c r="E165" s="269"/>
      <c r="F165" s="269"/>
      <c r="G165" s="269"/>
      <c r="H165" s="269"/>
      <c r="I165" s="269"/>
      <c r="J165" s="269"/>
      <c r="K165" s="269"/>
      <c r="L165" s="269"/>
      <c r="M165" s="269"/>
      <c r="N165" s="270"/>
      <c r="O165" s="77" t="str">
        <f ca="1">IF(D165="цвет",SUM(O166:INDIRECT("N"&amp;R165)),IF(SUM(E165:N165)=0,"",SUM(E165:N165)))</f>
        <v/>
      </c>
      <c r="P165" s="55" t="s">
        <v>54</v>
      </c>
      <c r="Q165" s="43">
        <f t="shared" si="4"/>
        <v>4353</v>
      </c>
      <c r="R165" s="57">
        <f t="shared" ca="1" si="5"/>
        <v>166</v>
      </c>
      <c r="S165" s="56"/>
      <c r="T165" s="63"/>
      <c r="U165" s="114" t="e">
        <f>VLOOKUP(C165,Лист2!A$1:B$899,2,FALSE)</f>
        <v>#N/A</v>
      </c>
    </row>
    <row r="166" spans="1:26" ht="17.45" customHeight="1" thickBot="1" x14ac:dyDescent="0.3">
      <c r="A166" s="2"/>
      <c r="B166" s="243"/>
      <c r="C166" s="64"/>
      <c r="D166" s="219" t="str">
        <f>HYPERLINK("https://miamia.ru/search/index.php?q="&amp;Q166&amp;"&amp;s=Поиск?utm_source=Excel&amp;utm_medium=Nalichie&amp;utm_content="&amp;Q166&amp;"","Посмотреть большую фотографию на сайте")</f>
        <v>Посмотреть большую фотографию на сайте</v>
      </c>
      <c r="E166" s="220"/>
      <c r="F166" s="220"/>
      <c r="G166" s="220"/>
      <c r="H166" s="220"/>
      <c r="I166" s="220"/>
      <c r="J166" s="220"/>
      <c r="K166" s="220"/>
      <c r="L166" s="220"/>
      <c r="M166" s="220"/>
      <c r="N166" s="221"/>
      <c r="O166" s="77" t="str">
        <f ca="1">IF(D166="цвет",SUM(O167:INDIRECT("N"&amp;R166)),IF(SUM(E166:N166)=0,"",SUM(E166:N166)))</f>
        <v/>
      </c>
      <c r="P166" s="55" t="s">
        <v>54</v>
      </c>
      <c r="Q166" s="43">
        <f t="shared" si="4"/>
        <v>4353</v>
      </c>
      <c r="R166" s="57">
        <f t="shared" ca="1" si="5"/>
        <v>166</v>
      </c>
      <c r="S166" s="56"/>
      <c r="T166" s="63"/>
      <c r="U166" s="114" t="e">
        <f>VLOOKUP(C166,Лист2!A$1:B$899,2,FALSE)</f>
        <v>#N/A</v>
      </c>
    </row>
    <row r="167" spans="1:26" customFormat="1" ht="17.25" thickBot="1" x14ac:dyDescent="0.3">
      <c r="A167" s="102"/>
      <c r="B167" s="237" t="s">
        <v>390</v>
      </c>
      <c r="C167" s="132">
        <v>4359</v>
      </c>
      <c r="D167" s="133" t="s">
        <v>9</v>
      </c>
      <c r="E167" s="105" t="s">
        <v>18</v>
      </c>
      <c r="F167" s="106" t="s">
        <v>19</v>
      </c>
      <c r="G167" s="106" t="s">
        <v>22</v>
      </c>
      <c r="H167" s="106"/>
      <c r="I167" s="105"/>
      <c r="J167" s="105"/>
      <c r="K167" s="105"/>
      <c r="L167" s="105"/>
      <c r="M167" s="105"/>
      <c r="N167" s="105"/>
      <c r="O167" s="130">
        <f ca="1">IF(D167="цвет",SUM(O168:INDIRECT("N"&amp;R167)),IF(SUM(E167:N167)=0,"",SUM(E167:N167)))</f>
        <v>0</v>
      </c>
      <c r="P167" s="109">
        <v>3874</v>
      </c>
      <c r="Q167" s="110">
        <f t="shared" si="4"/>
        <v>4359</v>
      </c>
      <c r="R167" s="111">
        <f t="shared" ca="1" si="5"/>
        <v>170</v>
      </c>
      <c r="S167" s="112">
        <f>IF(U167&gt;0,ROUND((U167),0),ROUND((P167*$P$1),0))</f>
        <v>1450</v>
      </c>
      <c r="T167" s="113">
        <f ca="1">O167*S167</f>
        <v>0</v>
      </c>
      <c r="U167" s="114">
        <f>VLOOKUP(C167,Лист2!A$1:B$899,2,FALSE)</f>
        <v>1450</v>
      </c>
      <c r="V167" s="114"/>
      <c r="W167" s="114"/>
      <c r="X167" s="114"/>
      <c r="Y167" s="114"/>
      <c r="Z167" s="114"/>
    </row>
    <row r="168" spans="1:26" customFormat="1" ht="17.25" thickBot="1" x14ac:dyDescent="0.3">
      <c r="A168" s="102"/>
      <c r="B168" s="225"/>
      <c r="C168" s="115"/>
      <c r="D168" s="134" t="s">
        <v>27</v>
      </c>
      <c r="E168" s="131"/>
      <c r="F168" s="131"/>
      <c r="G168" s="275"/>
      <c r="H168" s="131"/>
      <c r="I168" s="131"/>
      <c r="J168" s="131"/>
      <c r="K168" s="131"/>
      <c r="L168" s="131"/>
      <c r="M168" s="131"/>
      <c r="N168" s="131"/>
      <c r="O168" s="118" t="str">
        <f ca="1">IF(D168="цвет",SUM(O169:INDIRECT("N"&amp;R168)),IF(SUM(E168:N168)=0,"",SUM(E168:N168)))</f>
        <v/>
      </c>
      <c r="P168" s="109" t="s">
        <v>54</v>
      </c>
      <c r="Q168" s="110">
        <f t="shared" si="4"/>
        <v>4359</v>
      </c>
      <c r="R168" s="111">
        <f t="shared" ca="1" si="5"/>
        <v>170</v>
      </c>
      <c r="S168" s="119"/>
      <c r="T168" s="120"/>
      <c r="U168" s="114" t="e">
        <f>VLOOKUP(C168,Лист2!A$1:B$899,2,FALSE)</f>
        <v>#N/A</v>
      </c>
      <c r="V168" s="114"/>
      <c r="W168" s="114"/>
      <c r="X168" s="114"/>
      <c r="Y168" s="114"/>
      <c r="Z168" s="114"/>
    </row>
    <row r="169" spans="1:26" customFormat="1" ht="135" customHeight="1" x14ac:dyDescent="0.25">
      <c r="A169" s="102"/>
      <c r="B169" s="225"/>
      <c r="C169" s="136"/>
      <c r="D169" s="240" t="s">
        <v>437</v>
      </c>
      <c r="E169" s="241"/>
      <c r="F169" s="241"/>
      <c r="G169" s="241"/>
      <c r="H169" s="241"/>
      <c r="I169" s="241"/>
      <c r="J169" s="241"/>
      <c r="K169" s="241"/>
      <c r="L169" s="241"/>
      <c r="M169" s="241"/>
      <c r="N169" s="242"/>
      <c r="O169" s="118" t="str">
        <f ca="1">IF(D169="цвет",SUM(O170:INDIRECT("N"&amp;R169)),IF(SUM(E169:N169)=0,"",SUM(E169:N169)))</f>
        <v/>
      </c>
      <c r="P169" s="109" t="s">
        <v>54</v>
      </c>
      <c r="Q169" s="110">
        <f t="shared" si="4"/>
        <v>4359</v>
      </c>
      <c r="R169" s="111">
        <f t="shared" ca="1" si="5"/>
        <v>170</v>
      </c>
      <c r="S169" s="119"/>
      <c r="T169" s="120"/>
      <c r="U169" s="114" t="e">
        <f>VLOOKUP(C169,Лист2!A$1:B$899,2,FALSE)</f>
        <v>#N/A</v>
      </c>
      <c r="V169" s="114"/>
      <c r="W169" s="114"/>
      <c r="X169" s="114"/>
      <c r="Y169" s="114"/>
      <c r="Z169" s="114"/>
    </row>
    <row r="170" spans="1:26" customFormat="1" ht="17.45" customHeight="1" thickBot="1" x14ac:dyDescent="0.3">
      <c r="A170" s="102"/>
      <c r="B170" s="239"/>
      <c r="C170" s="135"/>
      <c r="D170" s="219" t="str">
        <f>HYPERLINK("https://miamia.ru/search/index.php?q="&amp;Q170&amp;"&amp;s=Поиск?utm_source=Excel&amp;utm_medium=Nalichie&amp;utm_content="&amp;Q170&amp;"","Посмотреть большую фотографию на сайте")</f>
        <v>Посмотреть большую фотографию на сайте</v>
      </c>
      <c r="E170" s="220"/>
      <c r="F170" s="220"/>
      <c r="G170" s="220"/>
      <c r="H170" s="220"/>
      <c r="I170" s="220"/>
      <c r="J170" s="220"/>
      <c r="K170" s="220"/>
      <c r="L170" s="220"/>
      <c r="M170" s="220"/>
      <c r="N170" s="221"/>
      <c r="O170" s="118" t="str">
        <f ca="1">IF(D170="цвет",SUM(O171:INDIRECT("N"&amp;R170)),IF(SUM(E170:N170)=0,"",SUM(E170:N170)))</f>
        <v/>
      </c>
      <c r="P170" s="109" t="s">
        <v>54</v>
      </c>
      <c r="Q170" s="110">
        <f t="shared" si="4"/>
        <v>4359</v>
      </c>
      <c r="R170" s="111">
        <f t="shared" ca="1" si="5"/>
        <v>170</v>
      </c>
      <c r="S170" s="114"/>
      <c r="T170" s="114"/>
      <c r="U170" s="114" t="e">
        <f>VLOOKUP(C170,Лист2!A$1:B$899,2,FALSE)</f>
        <v>#N/A</v>
      </c>
      <c r="V170" s="114"/>
      <c r="W170" s="114"/>
      <c r="X170" s="114"/>
      <c r="Y170" s="114"/>
      <c r="Z170" s="114"/>
    </row>
    <row r="171" spans="1:26" ht="23.1" customHeight="1" thickBot="1" x14ac:dyDescent="0.3">
      <c r="A171" s="2"/>
      <c r="B171" s="21" t="s">
        <v>417</v>
      </c>
      <c r="C171" s="22"/>
      <c r="D171" s="23"/>
      <c r="E171" s="24"/>
      <c r="F171" s="24"/>
      <c r="G171" s="24"/>
      <c r="H171" s="24"/>
      <c r="I171" s="24"/>
      <c r="J171" s="24"/>
      <c r="K171" s="24"/>
      <c r="L171" s="24"/>
      <c r="M171" s="24"/>
      <c r="N171" s="25"/>
      <c r="O171" s="77" t="str">
        <f ca="1">IF(D171="цвет",SUM(O172:INDIRECT("N"&amp;R171)),IF(SUM(E171:N171)=0,"",SUM(E171:N171)))</f>
        <v/>
      </c>
      <c r="P171" s="55" t="s">
        <v>54</v>
      </c>
      <c r="Q171" s="43">
        <f t="shared" si="4"/>
        <v>4359</v>
      </c>
      <c r="R171" s="57">
        <f t="shared" ca="1" si="5"/>
        <v>175</v>
      </c>
      <c r="U171" s="114" t="e">
        <f>VLOOKUP(C171,Лист2!A$1:B$899,2,FALSE)</f>
        <v>#N/A</v>
      </c>
    </row>
    <row r="172" spans="1:26" ht="17.25" thickBot="1" x14ac:dyDescent="0.3">
      <c r="A172" s="2"/>
      <c r="B172" s="231" t="s">
        <v>375</v>
      </c>
      <c r="C172" s="62">
        <v>4391</v>
      </c>
      <c r="D172" s="87" t="s">
        <v>9</v>
      </c>
      <c r="E172" s="8" t="s">
        <v>10</v>
      </c>
      <c r="F172" s="8" t="s">
        <v>11</v>
      </c>
      <c r="G172" s="88" t="s">
        <v>12</v>
      </c>
      <c r="H172" s="88" t="s">
        <v>13</v>
      </c>
      <c r="I172" s="8" t="s">
        <v>14</v>
      </c>
      <c r="J172" s="8" t="s">
        <v>15</v>
      </c>
      <c r="K172" s="8" t="s">
        <v>16</v>
      </c>
      <c r="L172" s="8" t="s">
        <v>20</v>
      </c>
      <c r="M172" s="8" t="s">
        <v>21</v>
      </c>
      <c r="N172" s="8"/>
      <c r="O172" s="47">
        <f ca="1">IF(D172="цвет",SUM(O173:INDIRECT("N"&amp;R172)),IF(SUM(E172:N172)=0,"",SUM(E172:N172)))</f>
        <v>0</v>
      </c>
      <c r="P172" s="55">
        <v>2582</v>
      </c>
      <c r="Q172" s="43">
        <f t="shared" si="4"/>
        <v>4391</v>
      </c>
      <c r="R172" s="57">
        <f t="shared" ca="1" si="5"/>
        <v>175</v>
      </c>
      <c r="S172" s="71">
        <f>IF(U172&gt;0,ROUND((U172),0),ROUND((P172*$P$1),0))</f>
        <v>850</v>
      </c>
      <c r="T172" s="72">
        <f ca="1">O172*S172</f>
        <v>0</v>
      </c>
      <c r="U172" s="114">
        <f>VLOOKUP(C172,Лист2!A$1:B$899,2,FALSE)</f>
        <v>850</v>
      </c>
    </row>
    <row r="173" spans="1:26" ht="17.25" thickBot="1" x14ac:dyDescent="0.3">
      <c r="A173" s="2"/>
      <c r="B173" s="231"/>
      <c r="C173" s="62"/>
      <c r="D173" s="39" t="s">
        <v>28</v>
      </c>
      <c r="E173" s="66"/>
      <c r="F173" s="66"/>
      <c r="G173" s="66"/>
      <c r="H173" s="66"/>
      <c r="I173" s="66"/>
      <c r="J173" s="66"/>
      <c r="K173" s="66"/>
      <c r="L173" s="66"/>
      <c r="M173" s="276"/>
      <c r="N173" s="66"/>
      <c r="O173" s="77" t="str">
        <f ca="1">IF(D173="цвет",SUM(O174:INDIRECT("N"&amp;R173)),IF(SUM(E173:N173)=0,"",SUM(E173:N173)))</f>
        <v/>
      </c>
      <c r="P173" s="55" t="s">
        <v>54</v>
      </c>
      <c r="Q173" s="43">
        <f t="shared" si="4"/>
        <v>4391</v>
      </c>
      <c r="R173" s="57">
        <f t="shared" ca="1" si="5"/>
        <v>175</v>
      </c>
      <c r="S173" s="56"/>
      <c r="T173" s="63"/>
      <c r="U173" s="114" t="e">
        <f>VLOOKUP(C173,Лист2!A$1:B$899,2,FALSE)</f>
        <v>#N/A</v>
      </c>
    </row>
    <row r="174" spans="1:26" ht="135" customHeight="1" x14ac:dyDescent="0.25">
      <c r="A174" s="2"/>
      <c r="B174" s="231"/>
      <c r="C174" s="62"/>
      <c r="D174" s="244" t="s">
        <v>376</v>
      </c>
      <c r="E174" s="245"/>
      <c r="F174" s="245"/>
      <c r="G174" s="245"/>
      <c r="H174" s="245"/>
      <c r="I174" s="245"/>
      <c r="J174" s="245"/>
      <c r="K174" s="245"/>
      <c r="L174" s="245"/>
      <c r="M174" s="245"/>
      <c r="N174" s="246"/>
      <c r="O174" s="77" t="str">
        <f ca="1">IF(D174="цвет",SUM(O175:INDIRECT("N"&amp;R174)),IF(SUM(E174:N174)=0,"",SUM(E174:N174)))</f>
        <v/>
      </c>
      <c r="P174" s="55" t="s">
        <v>54</v>
      </c>
      <c r="Q174" s="43">
        <f t="shared" si="4"/>
        <v>4391</v>
      </c>
      <c r="R174" s="57">
        <f t="shared" ca="1" si="5"/>
        <v>175</v>
      </c>
      <c r="S174" s="56"/>
      <c r="T174" s="63"/>
      <c r="U174" s="114" t="e">
        <f>VLOOKUP(C174,Лист2!A$1:B$899,2,FALSE)</f>
        <v>#N/A</v>
      </c>
    </row>
    <row r="175" spans="1:26" ht="17.45" customHeight="1" thickBot="1" x14ac:dyDescent="0.3">
      <c r="A175" s="2"/>
      <c r="B175" s="233"/>
      <c r="C175" s="64"/>
      <c r="D175" s="219" t="str">
        <f>HYPERLINK("https://miamia.ru/search/index.php?q="&amp;Q175&amp;"&amp;s=Поиск?utm_source=Excel&amp;utm_medium=Nalichie&amp;utm_content="&amp;Q175&amp;"","Посмотреть большую фотографию на сайте")</f>
        <v>Посмотреть большую фотографию на сайте</v>
      </c>
      <c r="E175" s="220"/>
      <c r="F175" s="220"/>
      <c r="G175" s="220"/>
      <c r="H175" s="220"/>
      <c r="I175" s="220"/>
      <c r="J175" s="220"/>
      <c r="K175" s="220"/>
      <c r="L175" s="220"/>
      <c r="M175" s="220"/>
      <c r="N175" s="221"/>
      <c r="O175" s="77" t="str">
        <f ca="1">IF(D175="цвет",SUM(O176:INDIRECT("N"&amp;R175)),IF(SUM(E175:N175)=0,"",SUM(E175:N175)))</f>
        <v/>
      </c>
      <c r="P175" s="55" t="s">
        <v>54</v>
      </c>
      <c r="Q175" s="43">
        <f t="shared" si="4"/>
        <v>4391</v>
      </c>
      <c r="R175" s="57">
        <f t="shared" ca="1" si="5"/>
        <v>175</v>
      </c>
      <c r="S175" s="56"/>
      <c r="T175" s="63"/>
      <c r="U175" s="114" t="e">
        <f>VLOOKUP(C175,Лист2!A$1:B$899,2,FALSE)</f>
        <v>#N/A</v>
      </c>
    </row>
    <row r="176" spans="1:26" ht="17.25" thickBot="1" x14ac:dyDescent="0.3">
      <c r="A176" s="2"/>
      <c r="B176" s="231" t="s">
        <v>375</v>
      </c>
      <c r="C176" s="62">
        <v>4394</v>
      </c>
      <c r="D176" s="87" t="s">
        <v>9</v>
      </c>
      <c r="E176" s="8" t="s">
        <v>10</v>
      </c>
      <c r="F176" s="8" t="s">
        <v>11</v>
      </c>
      <c r="G176" s="88" t="s">
        <v>12</v>
      </c>
      <c r="H176" s="88" t="s">
        <v>13</v>
      </c>
      <c r="I176" s="8" t="s">
        <v>14</v>
      </c>
      <c r="J176" s="8" t="s">
        <v>15</v>
      </c>
      <c r="K176" s="8" t="s">
        <v>16</v>
      </c>
      <c r="L176" s="8" t="s">
        <v>20</v>
      </c>
      <c r="M176" s="8" t="s">
        <v>21</v>
      </c>
      <c r="N176" s="8"/>
      <c r="O176" s="47">
        <f ca="1">IF(D176="цвет",SUM(O177:INDIRECT("N"&amp;R176)),IF(SUM(E176:N176)=0,"",SUM(E176:N176)))</f>
        <v>0</v>
      </c>
      <c r="P176" s="55">
        <v>3745</v>
      </c>
      <c r="Q176" s="43">
        <f t="shared" si="4"/>
        <v>4394</v>
      </c>
      <c r="R176" s="57">
        <f t="shared" ca="1" si="5"/>
        <v>179</v>
      </c>
      <c r="S176" s="71">
        <f>IF(U176&gt;0,ROUND((U176),0),ROUND((P176*$P$1),0))</f>
        <v>950</v>
      </c>
      <c r="T176" s="72">
        <f ca="1">O176*S176</f>
        <v>0</v>
      </c>
      <c r="U176" s="114">
        <f>VLOOKUP(C176,Лист2!A$1:B$899,2,FALSE)</f>
        <v>950</v>
      </c>
    </row>
    <row r="177" spans="1:21" ht="17.25" thickBot="1" x14ac:dyDescent="0.3">
      <c r="A177" s="2"/>
      <c r="B177" s="231"/>
      <c r="C177" s="62"/>
      <c r="D177" s="39" t="s">
        <v>28</v>
      </c>
      <c r="E177" s="66"/>
      <c r="F177" s="276"/>
      <c r="G177" s="66"/>
      <c r="H177" s="66"/>
      <c r="I177" s="66"/>
      <c r="J177" s="66"/>
      <c r="K177" s="66"/>
      <c r="L177" s="276"/>
      <c r="M177" s="66"/>
      <c r="N177" s="66"/>
      <c r="O177" s="77" t="str">
        <f ca="1">IF(D177="цвет",SUM(O178:INDIRECT("N"&amp;R177)),IF(SUM(E177:N177)=0,"",SUM(E177:N177)))</f>
        <v/>
      </c>
      <c r="P177" s="55" t="s">
        <v>54</v>
      </c>
      <c r="Q177" s="43">
        <f t="shared" si="4"/>
        <v>4394</v>
      </c>
      <c r="R177" s="57">
        <f t="shared" ca="1" si="5"/>
        <v>179</v>
      </c>
      <c r="S177" s="56"/>
      <c r="T177" s="63"/>
      <c r="U177" s="114" t="e">
        <f>VLOOKUP(C177,Лист2!A$1:B$899,2,FALSE)</f>
        <v>#N/A</v>
      </c>
    </row>
    <row r="178" spans="1:21" ht="135" customHeight="1" x14ac:dyDescent="0.25">
      <c r="A178" s="2"/>
      <c r="B178" s="231"/>
      <c r="C178" s="62"/>
      <c r="D178" s="244" t="s">
        <v>377</v>
      </c>
      <c r="E178" s="245"/>
      <c r="F178" s="245"/>
      <c r="G178" s="245"/>
      <c r="H178" s="245"/>
      <c r="I178" s="245"/>
      <c r="J178" s="245"/>
      <c r="K178" s="245"/>
      <c r="L178" s="245"/>
      <c r="M178" s="245"/>
      <c r="N178" s="246"/>
      <c r="O178" s="77" t="str">
        <f ca="1">IF(D178="цвет",SUM(O179:INDIRECT("N"&amp;R178)),IF(SUM(E178:N178)=0,"",SUM(E178:N178)))</f>
        <v/>
      </c>
      <c r="P178" s="55" t="s">
        <v>54</v>
      </c>
      <c r="Q178" s="43">
        <f t="shared" si="4"/>
        <v>4394</v>
      </c>
      <c r="R178" s="57">
        <f t="shared" ca="1" si="5"/>
        <v>179</v>
      </c>
      <c r="S178" s="56"/>
      <c r="T178" s="63"/>
      <c r="U178" s="114" t="e">
        <f>VLOOKUP(C178,Лист2!A$1:B$899,2,FALSE)</f>
        <v>#N/A</v>
      </c>
    </row>
    <row r="179" spans="1:21" ht="17.45" customHeight="1" thickBot="1" x14ac:dyDescent="0.3">
      <c r="A179" s="2"/>
      <c r="B179" s="233"/>
      <c r="C179" s="64"/>
      <c r="D179" s="219" t="str">
        <f>HYPERLINK("https://miamia.ru/search/index.php?q="&amp;Q179&amp;"&amp;s=Поиск?utm_source=Excel&amp;utm_medium=Nalichie&amp;utm_content="&amp;Q179&amp;"","Посмотреть большую фотографию на сайте")</f>
        <v>Посмотреть большую фотографию на сайте</v>
      </c>
      <c r="E179" s="220"/>
      <c r="F179" s="220"/>
      <c r="G179" s="220"/>
      <c r="H179" s="220"/>
      <c r="I179" s="220"/>
      <c r="J179" s="220"/>
      <c r="K179" s="220"/>
      <c r="L179" s="220"/>
      <c r="M179" s="220"/>
      <c r="N179" s="221"/>
      <c r="O179" s="77" t="str">
        <f ca="1">IF(D179="цвет",SUM(O180:INDIRECT("N"&amp;R179)),IF(SUM(E179:N179)=0,"",SUM(E179:N179)))</f>
        <v/>
      </c>
      <c r="P179" s="55" t="s">
        <v>54</v>
      </c>
      <c r="Q179" s="43">
        <f t="shared" si="4"/>
        <v>4394</v>
      </c>
      <c r="R179" s="57">
        <f t="shared" ca="1" si="5"/>
        <v>179</v>
      </c>
      <c r="S179" s="56"/>
      <c r="T179" s="63"/>
      <c r="U179" s="114" t="e">
        <f>VLOOKUP(C179,Лист2!A$1:B$899,2,FALSE)</f>
        <v>#N/A</v>
      </c>
    </row>
    <row r="180" spans="1:21" ht="17.25" thickBot="1" x14ac:dyDescent="0.3">
      <c r="A180" s="2"/>
      <c r="B180" s="231" t="s">
        <v>375</v>
      </c>
      <c r="C180" s="62">
        <v>4398</v>
      </c>
      <c r="D180" s="87" t="s">
        <v>9</v>
      </c>
      <c r="E180" s="8" t="s">
        <v>10</v>
      </c>
      <c r="F180" s="8" t="s">
        <v>11</v>
      </c>
      <c r="G180" s="88" t="s">
        <v>12</v>
      </c>
      <c r="H180" s="88" t="s">
        <v>13</v>
      </c>
      <c r="I180" s="8" t="s">
        <v>14</v>
      </c>
      <c r="J180" s="8" t="s">
        <v>15</v>
      </c>
      <c r="K180" s="8" t="s">
        <v>16</v>
      </c>
      <c r="L180" s="8" t="s">
        <v>20</v>
      </c>
      <c r="M180" s="8" t="s">
        <v>21</v>
      </c>
      <c r="N180" s="8"/>
      <c r="O180" s="47">
        <f ca="1">IF(D180="цвет",SUM(O181:INDIRECT("N"&amp;R180)),IF(SUM(E180:N180)=0,"",SUM(E180:N180)))</f>
        <v>0</v>
      </c>
      <c r="P180" s="55">
        <v>3099</v>
      </c>
      <c r="Q180" s="43">
        <f t="shared" si="4"/>
        <v>4398</v>
      </c>
      <c r="R180" s="57">
        <f t="shared" ca="1" si="5"/>
        <v>183</v>
      </c>
      <c r="S180" s="71">
        <f>IF(U180&gt;0,ROUND((U180),0),ROUND((P180*$P$1),0))</f>
        <v>950</v>
      </c>
      <c r="T180" s="72">
        <f ca="1">O180*S180</f>
        <v>0</v>
      </c>
      <c r="U180" s="114">
        <f>VLOOKUP(C180,Лист2!A$1:B$899,2,FALSE)</f>
        <v>950</v>
      </c>
    </row>
    <row r="181" spans="1:21" ht="17.25" thickBot="1" x14ac:dyDescent="0.3">
      <c r="A181" s="2"/>
      <c r="B181" s="231"/>
      <c r="C181" s="62"/>
      <c r="D181" s="39" t="s">
        <v>28</v>
      </c>
      <c r="E181" s="66"/>
      <c r="F181" s="66"/>
      <c r="G181" s="66"/>
      <c r="H181" s="66"/>
      <c r="I181" s="276"/>
      <c r="J181" s="66"/>
      <c r="K181" s="66"/>
      <c r="L181" s="66"/>
      <c r="M181" s="66"/>
      <c r="N181" s="66"/>
      <c r="O181" s="77" t="str">
        <f ca="1">IF(D181="цвет",SUM(O182:INDIRECT("N"&amp;R181)),IF(SUM(E181:N181)=0,"",SUM(E181:N181)))</f>
        <v/>
      </c>
      <c r="P181" s="55" t="s">
        <v>54</v>
      </c>
      <c r="Q181" s="43">
        <f t="shared" si="4"/>
        <v>4398</v>
      </c>
      <c r="R181" s="57">
        <f t="shared" ca="1" si="5"/>
        <v>183</v>
      </c>
      <c r="S181" s="56"/>
      <c r="T181" s="63"/>
      <c r="U181" s="114" t="e">
        <f>VLOOKUP(C181,Лист2!A$1:B$899,2,FALSE)</f>
        <v>#N/A</v>
      </c>
    </row>
    <row r="182" spans="1:21" ht="135" customHeight="1" x14ac:dyDescent="0.25">
      <c r="A182" s="2"/>
      <c r="B182" s="231"/>
      <c r="C182" s="62"/>
      <c r="D182" s="244" t="s">
        <v>378</v>
      </c>
      <c r="E182" s="245"/>
      <c r="F182" s="245"/>
      <c r="G182" s="245"/>
      <c r="H182" s="245"/>
      <c r="I182" s="245"/>
      <c r="J182" s="245"/>
      <c r="K182" s="245"/>
      <c r="L182" s="245"/>
      <c r="M182" s="245"/>
      <c r="N182" s="246"/>
      <c r="O182" s="77" t="str">
        <f ca="1">IF(D182="цвет",SUM(O183:INDIRECT("N"&amp;R182)),IF(SUM(E182:N182)=0,"",SUM(E182:N182)))</f>
        <v/>
      </c>
      <c r="P182" s="55" t="s">
        <v>54</v>
      </c>
      <c r="Q182" s="43">
        <f t="shared" si="4"/>
        <v>4398</v>
      </c>
      <c r="R182" s="57">
        <f t="shared" ca="1" si="5"/>
        <v>183</v>
      </c>
      <c r="S182" s="56"/>
      <c r="T182" s="63"/>
      <c r="U182" s="114" t="e">
        <f>VLOOKUP(C182,Лист2!A$1:B$899,2,FALSE)</f>
        <v>#N/A</v>
      </c>
    </row>
    <row r="183" spans="1:21" ht="17.45" customHeight="1" thickBot="1" x14ac:dyDescent="0.3">
      <c r="A183" s="2"/>
      <c r="B183" s="233"/>
      <c r="C183" s="64"/>
      <c r="D183" s="219" t="str">
        <f>HYPERLINK("https://miamia.ru/search/index.php?q="&amp;Q183&amp;"&amp;s=Поиск?utm_source=Excel&amp;utm_medium=Nalichie&amp;utm_content="&amp;Q183&amp;"","Посмотреть большую фотографию на сайте")</f>
        <v>Посмотреть большую фотографию на сайте</v>
      </c>
      <c r="E183" s="220"/>
      <c r="F183" s="220"/>
      <c r="G183" s="220"/>
      <c r="H183" s="220"/>
      <c r="I183" s="220"/>
      <c r="J183" s="220"/>
      <c r="K183" s="220"/>
      <c r="L183" s="220"/>
      <c r="M183" s="220"/>
      <c r="N183" s="221"/>
      <c r="O183" s="77" t="str">
        <f ca="1">IF(D183="цвет",SUM(O184:INDIRECT("N"&amp;R183)),IF(SUM(E183:N183)=0,"",SUM(E183:N183)))</f>
        <v/>
      </c>
      <c r="P183" s="55" t="s">
        <v>54</v>
      </c>
      <c r="Q183" s="43">
        <f t="shared" si="4"/>
        <v>4398</v>
      </c>
      <c r="R183" s="57">
        <f t="shared" ca="1" si="5"/>
        <v>183</v>
      </c>
      <c r="S183" s="56"/>
      <c r="T183" s="63"/>
      <c r="U183" s="114" t="e">
        <f>VLOOKUP(C183,Лист2!A$1:B$899,2,FALSE)</f>
        <v>#N/A</v>
      </c>
    </row>
    <row r="184" spans="1:21" ht="23.1" customHeight="1" thickBot="1" x14ac:dyDescent="0.3">
      <c r="A184" s="2"/>
      <c r="B184" s="21" t="s">
        <v>362</v>
      </c>
      <c r="C184" s="22"/>
      <c r="D184" s="23"/>
      <c r="E184" s="24"/>
      <c r="F184" s="24"/>
      <c r="G184" s="24"/>
      <c r="H184" s="24"/>
      <c r="I184" s="24"/>
      <c r="J184" s="24"/>
      <c r="K184" s="24"/>
      <c r="L184" s="24"/>
      <c r="M184" s="24"/>
      <c r="N184" s="24"/>
      <c r="O184" s="77" t="str">
        <f ca="1">IF(D184="цвет",SUM(O185:INDIRECT("N"&amp;R184)),IF(SUM(E184:N184)=0,"",SUM(E184:N184)))</f>
        <v/>
      </c>
      <c r="P184" s="55" t="s">
        <v>54</v>
      </c>
      <c r="Q184" s="43">
        <f t="shared" si="4"/>
        <v>4398</v>
      </c>
      <c r="R184" s="57">
        <f t="shared" ca="1" si="5"/>
        <v>188</v>
      </c>
      <c r="U184" s="114" t="e">
        <f>VLOOKUP(C184,Лист2!A$1:B$899,2,FALSE)</f>
        <v>#N/A</v>
      </c>
    </row>
    <row r="185" spans="1:21" ht="17.25" thickBot="1" x14ac:dyDescent="0.3">
      <c r="A185" s="2"/>
      <c r="B185" s="230" t="s">
        <v>357</v>
      </c>
      <c r="C185" s="70">
        <v>4291</v>
      </c>
      <c r="D185" s="83" t="s">
        <v>9</v>
      </c>
      <c r="E185" s="61" t="s">
        <v>11</v>
      </c>
      <c r="F185" s="61" t="s">
        <v>12</v>
      </c>
      <c r="G185" s="61" t="s">
        <v>13</v>
      </c>
      <c r="H185" s="84" t="s">
        <v>14</v>
      </c>
      <c r="I185" s="84" t="s">
        <v>15</v>
      </c>
      <c r="J185" s="84" t="s">
        <v>16</v>
      </c>
      <c r="K185" s="84" t="s">
        <v>20</v>
      </c>
      <c r="L185" s="84" t="s">
        <v>21</v>
      </c>
      <c r="M185" s="84"/>
      <c r="N185" s="85"/>
      <c r="O185" s="79">
        <f ca="1">IF(D185="цвет",SUM(O186:INDIRECT("N"&amp;R185)),IF(SUM(E185:N185)=0,"",SUM(E185:N185)))</f>
        <v>0</v>
      </c>
      <c r="P185" s="55">
        <v>2582</v>
      </c>
      <c r="Q185" s="56">
        <f t="shared" si="4"/>
        <v>4291</v>
      </c>
      <c r="R185" s="57">
        <f t="shared" ca="1" si="5"/>
        <v>188</v>
      </c>
      <c r="S185" s="71">
        <f>IF(U185&gt;0,ROUND((U185),0),ROUND((P185*$P$1),0))</f>
        <v>850</v>
      </c>
      <c r="T185" s="49">
        <f ca="1">S185*O185</f>
        <v>0</v>
      </c>
      <c r="U185" s="114">
        <f>VLOOKUP(C185,Лист2!A$1:B$899,2,FALSE)</f>
        <v>850</v>
      </c>
    </row>
    <row r="186" spans="1:21" ht="17.25" thickBot="1" x14ac:dyDescent="0.3">
      <c r="A186" s="2"/>
      <c r="B186" s="231"/>
      <c r="C186" s="62"/>
      <c r="D186" s="4" t="s">
        <v>28</v>
      </c>
      <c r="E186" s="144"/>
      <c r="F186" s="144"/>
      <c r="G186" s="5"/>
      <c r="H186" s="5"/>
      <c r="I186" s="5"/>
      <c r="J186" s="5"/>
      <c r="K186" s="144"/>
      <c r="L186" s="144"/>
      <c r="M186" s="5"/>
      <c r="N186" s="82"/>
      <c r="O186" s="80" t="str">
        <f ca="1">IF(D186="цвет",SUM(O187:INDIRECT("N"&amp;R186)),IF(SUM(E186:N186)=0,"",SUM(E186:N186)))</f>
        <v/>
      </c>
      <c r="P186" s="55" t="s">
        <v>54</v>
      </c>
      <c r="Q186" s="56">
        <f t="shared" si="4"/>
        <v>4291</v>
      </c>
      <c r="R186" s="57">
        <f t="shared" ca="1" si="5"/>
        <v>188</v>
      </c>
      <c r="S186" s="56"/>
      <c r="T186" s="86"/>
      <c r="U186" s="114" t="e">
        <f>VLOOKUP(C186,Лист2!A$1:B$899,2,FALSE)</f>
        <v>#N/A</v>
      </c>
    </row>
    <row r="187" spans="1:21" ht="135" customHeight="1" x14ac:dyDescent="0.25">
      <c r="A187" s="2"/>
      <c r="B187" s="231"/>
      <c r="C187" s="62"/>
      <c r="D187" s="244" t="s">
        <v>358</v>
      </c>
      <c r="E187" s="245"/>
      <c r="F187" s="245"/>
      <c r="G187" s="245"/>
      <c r="H187" s="245"/>
      <c r="I187" s="245"/>
      <c r="J187" s="245"/>
      <c r="K187" s="245"/>
      <c r="L187" s="245"/>
      <c r="M187" s="245"/>
      <c r="N187" s="245"/>
      <c r="O187" s="80" t="str">
        <f ca="1">IF(D187="цвет",SUM(O188:INDIRECT("N"&amp;R187)),IF(SUM(E187:N187)=0,"",SUM(E187:N187)))</f>
        <v/>
      </c>
      <c r="P187" s="55" t="s">
        <v>54</v>
      </c>
      <c r="Q187" s="56">
        <f t="shared" si="4"/>
        <v>4291</v>
      </c>
      <c r="R187" s="57">
        <f t="shared" ca="1" si="5"/>
        <v>188</v>
      </c>
      <c r="S187" s="56"/>
      <c r="T187" s="86"/>
      <c r="U187" s="114" t="e">
        <f>VLOOKUP(C187,Лист2!A$1:B$899,2,FALSE)</f>
        <v>#N/A</v>
      </c>
    </row>
    <row r="188" spans="1:21" ht="17.45" customHeight="1" thickBot="1" x14ac:dyDescent="0.3">
      <c r="A188" s="2"/>
      <c r="B188" s="243"/>
      <c r="C188" s="64"/>
      <c r="D188" s="219" t="str">
        <f>HYPERLINK("https://miamia.ru/search/index.php?q="&amp;Q188&amp;"&amp;s=Поиск?utm_source=Excel&amp;utm_medium=Nalichie&amp;utm_content="&amp;Q188&amp;"","Посмотреть большую фотографию на сайте")</f>
        <v>Посмотреть большую фотографию на сайте</v>
      </c>
      <c r="E188" s="220"/>
      <c r="F188" s="220"/>
      <c r="G188" s="220"/>
      <c r="H188" s="220"/>
      <c r="I188" s="220"/>
      <c r="J188" s="220"/>
      <c r="K188" s="220"/>
      <c r="L188" s="220"/>
      <c r="M188" s="220"/>
      <c r="N188" s="220"/>
      <c r="O188" s="80" t="str">
        <f ca="1">IF(D188="цвет",SUM(O189:INDIRECT("N"&amp;R188)),IF(SUM(E188:N188)=0,"",SUM(E188:N188)))</f>
        <v/>
      </c>
      <c r="P188" s="55" t="s">
        <v>54</v>
      </c>
      <c r="Q188" s="56">
        <f t="shared" si="4"/>
        <v>4291</v>
      </c>
      <c r="R188" s="57">
        <f t="shared" ca="1" si="5"/>
        <v>188</v>
      </c>
      <c r="S188" s="56"/>
      <c r="T188" s="86"/>
      <c r="U188" s="114" t="e">
        <f>VLOOKUP(C188,Лист2!A$1:B$899,2,FALSE)</f>
        <v>#N/A</v>
      </c>
    </row>
    <row r="189" spans="1:21" ht="17.25" thickBot="1" x14ac:dyDescent="0.3">
      <c r="A189" s="2"/>
      <c r="B189" s="230" t="s">
        <v>357</v>
      </c>
      <c r="C189" s="70">
        <v>4293</v>
      </c>
      <c r="D189" s="83" t="s">
        <v>9</v>
      </c>
      <c r="E189" s="84" t="s">
        <v>17</v>
      </c>
      <c r="F189" s="61" t="s">
        <v>18</v>
      </c>
      <c r="G189" s="61" t="s">
        <v>19</v>
      </c>
      <c r="H189" s="61" t="s">
        <v>22</v>
      </c>
      <c r="I189" s="84"/>
      <c r="J189" s="84"/>
      <c r="K189" s="84"/>
      <c r="L189" s="84"/>
      <c r="M189" s="84"/>
      <c r="N189" s="85"/>
      <c r="O189" s="79">
        <f ca="1">IF(D189="цвет",SUM(O190:INDIRECT("N"&amp;R189)),IF(SUM(E189:N189)=0,"",SUM(E189:N189)))</f>
        <v>0</v>
      </c>
      <c r="P189" s="55">
        <v>3228</v>
      </c>
      <c r="Q189" s="56">
        <f t="shared" si="4"/>
        <v>4293</v>
      </c>
      <c r="R189" s="57">
        <f t="shared" ca="1" si="5"/>
        <v>192</v>
      </c>
      <c r="S189" s="71">
        <f>IF(U189&gt;0,ROUND((U189),0),ROUND((P189*$P$1),0))</f>
        <v>1250</v>
      </c>
      <c r="T189" s="49">
        <f ca="1">S189*O189</f>
        <v>0</v>
      </c>
      <c r="U189" s="114">
        <f>VLOOKUP(C189,Лист2!A$1:B$899,2,FALSE)</f>
        <v>1250</v>
      </c>
    </row>
    <row r="190" spans="1:21" ht="17.25" thickBot="1" x14ac:dyDescent="0.3">
      <c r="A190" s="2"/>
      <c r="B190" s="231"/>
      <c r="C190" s="62"/>
      <c r="D190" s="4" t="s">
        <v>28</v>
      </c>
      <c r="E190" s="5"/>
      <c r="F190" s="5"/>
      <c r="G190" s="275"/>
      <c r="H190" s="5"/>
      <c r="I190" s="5"/>
      <c r="J190" s="5"/>
      <c r="K190" s="5"/>
      <c r="L190" s="5"/>
      <c r="M190" s="5"/>
      <c r="N190" s="82"/>
      <c r="O190" s="80" t="str">
        <f ca="1">IF(D190="цвет",SUM(O191:INDIRECT("N"&amp;R190)),IF(SUM(E190:N190)=0,"",SUM(E190:N190)))</f>
        <v/>
      </c>
      <c r="P190" s="55" t="s">
        <v>54</v>
      </c>
      <c r="Q190" s="56">
        <f t="shared" si="4"/>
        <v>4293</v>
      </c>
      <c r="R190" s="57">
        <f t="shared" ca="1" si="5"/>
        <v>192</v>
      </c>
      <c r="S190" s="56"/>
      <c r="T190" s="86"/>
      <c r="U190" s="114" t="e">
        <f>VLOOKUP(C190,Лист2!A$1:B$899,2,FALSE)</f>
        <v>#N/A</v>
      </c>
    </row>
    <row r="191" spans="1:21" ht="135" customHeight="1" x14ac:dyDescent="0.25">
      <c r="A191" s="2"/>
      <c r="B191" s="231"/>
      <c r="C191" s="62"/>
      <c r="D191" s="244" t="s">
        <v>361</v>
      </c>
      <c r="E191" s="245"/>
      <c r="F191" s="245"/>
      <c r="G191" s="245"/>
      <c r="H191" s="245"/>
      <c r="I191" s="245"/>
      <c r="J191" s="245"/>
      <c r="K191" s="245"/>
      <c r="L191" s="245"/>
      <c r="M191" s="245"/>
      <c r="N191" s="245"/>
      <c r="O191" s="80" t="str">
        <f ca="1">IF(D191="цвет",SUM(O192:INDIRECT("N"&amp;R191)),IF(SUM(E191:N191)=0,"",SUM(E191:N191)))</f>
        <v/>
      </c>
      <c r="P191" s="55" t="s">
        <v>54</v>
      </c>
      <c r="Q191" s="56">
        <f t="shared" si="4"/>
        <v>4293</v>
      </c>
      <c r="R191" s="57">
        <f t="shared" ca="1" si="5"/>
        <v>192</v>
      </c>
      <c r="S191" s="56"/>
      <c r="T191" s="86"/>
      <c r="U191" s="114" t="e">
        <f>VLOOKUP(C191,Лист2!A$1:B$899,2,FALSE)</f>
        <v>#N/A</v>
      </c>
    </row>
    <row r="192" spans="1:21" ht="17.45" customHeight="1" thickBot="1" x14ac:dyDescent="0.3">
      <c r="A192" s="2"/>
      <c r="B192" s="243"/>
      <c r="C192" s="64"/>
      <c r="D192" s="219" t="str">
        <f>HYPERLINK("https://miamia.ru/search/index.php?q="&amp;Q192&amp;"&amp;s=Поиск?utm_source=Excel&amp;utm_medium=Nalichie&amp;utm_content="&amp;Q192&amp;"","Посмотреть большую фотографию на сайте")</f>
        <v>Посмотреть большую фотографию на сайте</v>
      </c>
      <c r="E192" s="220"/>
      <c r="F192" s="220"/>
      <c r="G192" s="220"/>
      <c r="H192" s="220"/>
      <c r="I192" s="220"/>
      <c r="J192" s="220"/>
      <c r="K192" s="220"/>
      <c r="L192" s="220"/>
      <c r="M192" s="220"/>
      <c r="N192" s="220"/>
      <c r="O192" s="80" t="str">
        <f ca="1">IF(D192="цвет",SUM(O193:INDIRECT("N"&amp;R192)),IF(SUM(E192:N192)=0,"",SUM(E192:N192)))</f>
        <v/>
      </c>
      <c r="P192" s="55" t="s">
        <v>54</v>
      </c>
      <c r="Q192" s="56">
        <f t="shared" si="4"/>
        <v>4293</v>
      </c>
      <c r="R192" s="57">
        <f t="shared" ca="1" si="5"/>
        <v>192</v>
      </c>
      <c r="S192" s="56"/>
      <c r="T192" s="86"/>
      <c r="U192" s="114" t="e">
        <f>VLOOKUP(C192,Лист2!A$1:B$899,2,FALSE)</f>
        <v>#N/A</v>
      </c>
    </row>
    <row r="193" spans="1:21" ht="17.25" thickBot="1" x14ac:dyDescent="0.3">
      <c r="A193" s="2"/>
      <c r="B193" s="230" t="s">
        <v>357</v>
      </c>
      <c r="C193" s="70">
        <v>4295</v>
      </c>
      <c r="D193" s="83" t="s">
        <v>9</v>
      </c>
      <c r="E193" s="61" t="s">
        <v>11</v>
      </c>
      <c r="F193" s="61" t="s">
        <v>12</v>
      </c>
      <c r="G193" s="61" t="s">
        <v>13</v>
      </c>
      <c r="H193" s="84" t="s">
        <v>14</v>
      </c>
      <c r="I193" s="84" t="s">
        <v>15</v>
      </c>
      <c r="J193" s="84" t="s">
        <v>16</v>
      </c>
      <c r="K193" s="84" t="s">
        <v>20</v>
      </c>
      <c r="L193" s="84"/>
      <c r="M193" s="84"/>
      <c r="N193" s="85"/>
      <c r="O193" s="79">
        <f ca="1">IF(D193="цвет",SUM(O194:INDIRECT("N"&amp;R193)),IF(SUM(E193:N193)=0,"",SUM(E193:N193)))</f>
        <v>0</v>
      </c>
      <c r="P193" s="55">
        <v>5038</v>
      </c>
      <c r="Q193" s="56">
        <f t="shared" si="4"/>
        <v>4295</v>
      </c>
      <c r="R193" s="57">
        <f t="shared" ca="1" si="5"/>
        <v>196</v>
      </c>
      <c r="S193" s="71">
        <f>IF(U193&gt;0,ROUND((U193),0),ROUND((P193*$P$1),0))</f>
        <v>1800</v>
      </c>
      <c r="T193" s="49">
        <f ca="1">S193*O193</f>
        <v>0</v>
      </c>
      <c r="U193" s="114">
        <f>VLOOKUP(C193,Лист2!A$1:B$899,2,FALSE)</f>
        <v>1800</v>
      </c>
    </row>
    <row r="194" spans="1:21" ht="17.25" thickBot="1" x14ac:dyDescent="0.3">
      <c r="A194" s="2"/>
      <c r="B194" s="231"/>
      <c r="C194" s="62"/>
      <c r="D194" s="4" t="s">
        <v>28</v>
      </c>
      <c r="E194" s="5"/>
      <c r="F194" s="5"/>
      <c r="G194" s="5"/>
      <c r="H194" s="5"/>
      <c r="I194" s="5"/>
      <c r="J194" s="5"/>
      <c r="K194" s="144"/>
      <c r="L194" s="5"/>
      <c r="M194" s="5"/>
      <c r="N194" s="82"/>
      <c r="O194" s="80" t="str">
        <f ca="1">IF(D194="цвет",SUM(O195:INDIRECT("N"&amp;R194)),IF(SUM(E194:N194)=0,"",SUM(E194:N194)))</f>
        <v/>
      </c>
      <c r="P194" s="55" t="s">
        <v>54</v>
      </c>
      <c r="Q194" s="56">
        <f t="shared" si="4"/>
        <v>4295</v>
      </c>
      <c r="R194" s="57">
        <f t="shared" ca="1" si="5"/>
        <v>196</v>
      </c>
      <c r="S194" s="56"/>
      <c r="T194" s="86"/>
      <c r="U194" s="114" t="e">
        <f>VLOOKUP(C194,Лист2!A$1:B$899,2,FALSE)</f>
        <v>#N/A</v>
      </c>
    </row>
    <row r="195" spans="1:21" ht="135" customHeight="1" x14ac:dyDescent="0.25">
      <c r="A195" s="2"/>
      <c r="B195" s="231"/>
      <c r="C195" s="62"/>
      <c r="D195" s="244" t="s">
        <v>359</v>
      </c>
      <c r="E195" s="245"/>
      <c r="F195" s="245"/>
      <c r="G195" s="245"/>
      <c r="H195" s="245"/>
      <c r="I195" s="245"/>
      <c r="J195" s="245"/>
      <c r="K195" s="245"/>
      <c r="L195" s="245"/>
      <c r="M195" s="245"/>
      <c r="N195" s="245"/>
      <c r="O195" s="80" t="str">
        <f ca="1">IF(D195="цвет",SUM(O196:INDIRECT("N"&amp;R195)),IF(SUM(E195:N195)=0,"",SUM(E195:N195)))</f>
        <v/>
      </c>
      <c r="P195" s="55" t="s">
        <v>54</v>
      </c>
      <c r="Q195" s="56">
        <f t="shared" si="4"/>
        <v>4295</v>
      </c>
      <c r="R195" s="57">
        <f t="shared" ca="1" si="5"/>
        <v>196</v>
      </c>
      <c r="S195" s="56"/>
      <c r="T195" s="86"/>
      <c r="U195" s="114" t="e">
        <f>VLOOKUP(C195,Лист2!A$1:B$899,2,FALSE)</f>
        <v>#N/A</v>
      </c>
    </row>
    <row r="196" spans="1:21" ht="17.45" customHeight="1" thickBot="1" x14ac:dyDescent="0.3">
      <c r="A196" s="2"/>
      <c r="B196" s="243"/>
      <c r="C196" s="64"/>
      <c r="D196" s="219" t="str">
        <f>HYPERLINK("https://miamia.ru/search/index.php?q="&amp;Q196&amp;"&amp;s=Поиск?utm_source=Excel&amp;utm_medium=Nalichie&amp;utm_content="&amp;Q196&amp;"","Посмотреть большую фотографию на сайте")</f>
        <v>Посмотреть большую фотографию на сайте</v>
      </c>
      <c r="E196" s="220"/>
      <c r="F196" s="220"/>
      <c r="G196" s="220"/>
      <c r="H196" s="220"/>
      <c r="I196" s="220"/>
      <c r="J196" s="220"/>
      <c r="K196" s="220"/>
      <c r="L196" s="220"/>
      <c r="M196" s="220"/>
      <c r="N196" s="220"/>
      <c r="O196" s="80" t="str">
        <f ca="1">IF(D196="цвет",SUM(O197:INDIRECT("N"&amp;R196)),IF(SUM(E196:N196)=0,"",SUM(E196:N196)))</f>
        <v/>
      </c>
      <c r="P196" s="55" t="s">
        <v>54</v>
      </c>
      <c r="Q196" s="56">
        <f t="shared" si="4"/>
        <v>4295</v>
      </c>
      <c r="R196" s="57">
        <f t="shared" ca="1" si="5"/>
        <v>196</v>
      </c>
      <c r="S196" s="56"/>
      <c r="T196" s="86"/>
      <c r="U196" s="114" t="e">
        <f>VLOOKUP(C196,Лист2!A$1:B$899,2,FALSE)</f>
        <v>#N/A</v>
      </c>
    </row>
    <row r="197" spans="1:21" ht="17.25" thickBot="1" x14ac:dyDescent="0.3">
      <c r="A197" s="2"/>
      <c r="B197" s="230" t="s">
        <v>357</v>
      </c>
      <c r="C197" s="70">
        <v>4296</v>
      </c>
      <c r="D197" s="83" t="s">
        <v>9</v>
      </c>
      <c r="E197" s="61" t="s">
        <v>11</v>
      </c>
      <c r="F197" s="61" t="s">
        <v>12</v>
      </c>
      <c r="G197" s="61" t="s">
        <v>13</v>
      </c>
      <c r="H197" s="84" t="s">
        <v>14</v>
      </c>
      <c r="I197" s="84" t="s">
        <v>15</v>
      </c>
      <c r="J197" s="84" t="s">
        <v>16</v>
      </c>
      <c r="K197" s="84" t="s">
        <v>20</v>
      </c>
      <c r="L197" s="84"/>
      <c r="M197" s="84"/>
      <c r="N197" s="85"/>
      <c r="O197" s="79">
        <f ca="1">IF(D197="цвет",SUM(O198:INDIRECT("N"&amp;R197)),IF(SUM(E197:N197)=0,"",SUM(E197:N197)))</f>
        <v>0</v>
      </c>
      <c r="P197" s="55">
        <v>4521</v>
      </c>
      <c r="Q197" s="56">
        <f t="shared" si="4"/>
        <v>4296</v>
      </c>
      <c r="R197" s="57">
        <f t="shared" ca="1" si="5"/>
        <v>200</v>
      </c>
      <c r="S197" s="71">
        <f>IF(U197&gt;0,ROUND((U197),0),ROUND((P197*$P$1),0))</f>
        <v>1700</v>
      </c>
      <c r="T197" s="49">
        <f ca="1">S197*O197</f>
        <v>0</v>
      </c>
      <c r="U197" s="114">
        <f>VLOOKUP(C197,Лист2!A$1:B$899,2,FALSE)</f>
        <v>1700</v>
      </c>
    </row>
    <row r="198" spans="1:21" ht="17.25" thickBot="1" x14ac:dyDescent="0.3">
      <c r="A198" s="2"/>
      <c r="B198" s="231"/>
      <c r="C198" s="62"/>
      <c r="D198" s="4" t="s">
        <v>28</v>
      </c>
      <c r="E198" s="144"/>
      <c r="F198" s="144"/>
      <c r="G198" s="5"/>
      <c r="H198" s="5"/>
      <c r="I198" s="5"/>
      <c r="J198" s="5"/>
      <c r="K198" s="5"/>
      <c r="L198" s="5"/>
      <c r="M198" s="5"/>
      <c r="N198" s="82"/>
      <c r="O198" s="80" t="str">
        <f ca="1">IF(D198="цвет",SUM(O199:INDIRECT("N"&amp;R198)),IF(SUM(E198:N198)=0,"",SUM(E198:N198)))</f>
        <v/>
      </c>
      <c r="P198" s="55" t="s">
        <v>54</v>
      </c>
      <c r="Q198" s="56">
        <f t="shared" si="4"/>
        <v>4296</v>
      </c>
      <c r="R198" s="57">
        <f t="shared" ca="1" si="5"/>
        <v>200</v>
      </c>
      <c r="S198" s="56"/>
      <c r="T198" s="86"/>
      <c r="U198" s="114" t="e">
        <f>VLOOKUP(C198,Лист2!A$1:B$899,2,FALSE)</f>
        <v>#N/A</v>
      </c>
    </row>
    <row r="199" spans="1:21" ht="135" customHeight="1" x14ac:dyDescent="0.25">
      <c r="A199" s="2"/>
      <c r="B199" s="231"/>
      <c r="C199" s="62"/>
      <c r="D199" s="244" t="s">
        <v>360</v>
      </c>
      <c r="E199" s="245"/>
      <c r="F199" s="245"/>
      <c r="G199" s="245"/>
      <c r="H199" s="245"/>
      <c r="I199" s="245"/>
      <c r="J199" s="245"/>
      <c r="K199" s="245"/>
      <c r="L199" s="245"/>
      <c r="M199" s="245"/>
      <c r="N199" s="245"/>
      <c r="O199" s="80" t="str">
        <f ca="1">IF(D199="цвет",SUM(O200:INDIRECT("N"&amp;R199)),IF(SUM(E199:N199)=0,"",SUM(E199:N199)))</f>
        <v/>
      </c>
      <c r="P199" s="55" t="s">
        <v>54</v>
      </c>
      <c r="Q199" s="56">
        <f t="shared" si="4"/>
        <v>4296</v>
      </c>
      <c r="R199" s="57">
        <f t="shared" ca="1" si="5"/>
        <v>200</v>
      </c>
      <c r="S199" s="56"/>
      <c r="T199" s="86"/>
      <c r="U199" s="114" t="e">
        <f>VLOOKUP(C199,Лист2!A$1:B$899,2,FALSE)</f>
        <v>#N/A</v>
      </c>
    </row>
    <row r="200" spans="1:21" ht="17.45" customHeight="1" thickBot="1" x14ac:dyDescent="0.3">
      <c r="A200" s="2"/>
      <c r="B200" s="243"/>
      <c r="C200" s="64"/>
      <c r="D200" s="219" t="str">
        <f>HYPERLINK("https://miamia.ru/search/index.php?q="&amp;Q200&amp;"&amp;s=Поиск?utm_source=Excel&amp;utm_medium=Nalichie&amp;utm_content="&amp;Q200&amp;"","Посмотреть большую фотографию на сайте")</f>
        <v>Посмотреть большую фотографию на сайте</v>
      </c>
      <c r="E200" s="220"/>
      <c r="F200" s="220"/>
      <c r="G200" s="220"/>
      <c r="H200" s="220"/>
      <c r="I200" s="220"/>
      <c r="J200" s="220"/>
      <c r="K200" s="220"/>
      <c r="L200" s="220"/>
      <c r="M200" s="220"/>
      <c r="N200" s="220"/>
      <c r="O200" s="80" t="str">
        <f ca="1">IF(D200="цвет",SUM(O201:INDIRECT("N"&amp;R200)),IF(SUM(E200:N200)=0,"",SUM(E200:N200)))</f>
        <v/>
      </c>
      <c r="P200" s="55" t="s">
        <v>54</v>
      </c>
      <c r="Q200" s="56">
        <f t="shared" si="4"/>
        <v>4296</v>
      </c>
      <c r="R200" s="57">
        <f t="shared" ca="1" si="5"/>
        <v>200</v>
      </c>
      <c r="S200" s="56"/>
      <c r="T200" s="86"/>
      <c r="U200" s="114" t="e">
        <f>VLOOKUP(C200,Лист2!A$1:B$899,2,FALSE)</f>
        <v>#N/A</v>
      </c>
    </row>
    <row r="201" spans="1:21" ht="23.1" customHeight="1" thickBot="1" x14ac:dyDescent="0.3">
      <c r="A201" s="2"/>
      <c r="B201" s="21" t="s">
        <v>340</v>
      </c>
      <c r="C201" s="22"/>
      <c r="D201" s="23"/>
      <c r="E201" s="24"/>
      <c r="F201" s="24"/>
      <c r="G201" s="24"/>
      <c r="H201" s="24"/>
      <c r="I201" s="24"/>
      <c r="J201" s="24"/>
      <c r="K201" s="24"/>
      <c r="L201" s="24"/>
      <c r="M201" s="24"/>
      <c r="N201" s="25"/>
      <c r="O201" s="77" t="str">
        <f ca="1">IF(D201="цвет",SUM(O202:INDIRECT("N"&amp;R201)),IF(SUM(E201:N201)=0,"",SUM(E201:N201)))</f>
        <v/>
      </c>
      <c r="P201" s="55" t="s">
        <v>54</v>
      </c>
      <c r="Q201" s="43">
        <f t="shared" si="4"/>
        <v>4296</v>
      </c>
      <c r="R201" s="57">
        <f t="shared" ca="1" si="5"/>
        <v>205</v>
      </c>
      <c r="U201" s="114" t="e">
        <f>VLOOKUP(C201,Лист2!A$1:B$899,2,FALSE)</f>
        <v>#N/A</v>
      </c>
    </row>
    <row r="202" spans="1:21" ht="17.25" thickBot="1" x14ac:dyDescent="0.3">
      <c r="A202" s="2"/>
      <c r="B202" s="231" t="s">
        <v>335</v>
      </c>
      <c r="C202" s="62">
        <v>4330</v>
      </c>
      <c r="D202" s="87" t="s">
        <v>9</v>
      </c>
      <c r="E202" s="8" t="s">
        <v>11</v>
      </c>
      <c r="F202" s="88" t="s">
        <v>12</v>
      </c>
      <c r="G202" s="88" t="s">
        <v>13</v>
      </c>
      <c r="H202" s="8" t="s">
        <v>14</v>
      </c>
      <c r="I202" s="8" t="s">
        <v>15</v>
      </c>
      <c r="J202" s="8" t="s">
        <v>16</v>
      </c>
      <c r="K202" s="8"/>
      <c r="L202" s="8"/>
      <c r="M202" s="8"/>
      <c r="N202" s="8"/>
      <c r="O202" s="47">
        <f ca="1">IF(D202="цвет",SUM(O203:INDIRECT("N"&amp;R202)),IF(SUM(E202:N202)=0,"",SUM(E202:N202)))</f>
        <v>0</v>
      </c>
      <c r="P202" s="55">
        <v>2453</v>
      </c>
      <c r="Q202" s="43">
        <f t="shared" si="4"/>
        <v>4330</v>
      </c>
      <c r="R202" s="57">
        <f t="shared" ca="1" si="5"/>
        <v>205</v>
      </c>
      <c r="S202" s="71">
        <f>IF(U202&gt;0,ROUND((U202),0),ROUND((P202*$P$1),0))</f>
        <v>850</v>
      </c>
      <c r="T202" s="72">
        <f ca="1">O202*S202</f>
        <v>0</v>
      </c>
      <c r="U202" s="114">
        <f>VLOOKUP(C202,Лист2!A$1:B$899,2,FALSE)</f>
        <v>850</v>
      </c>
    </row>
    <row r="203" spans="1:21" ht="16.5" customHeight="1" thickBot="1" x14ac:dyDescent="0.3">
      <c r="A203" s="2"/>
      <c r="B203" s="231"/>
      <c r="C203" s="62"/>
      <c r="D203" s="39" t="s">
        <v>27</v>
      </c>
      <c r="E203" s="276"/>
      <c r="F203" s="66"/>
      <c r="G203" s="66"/>
      <c r="H203" s="66"/>
      <c r="I203" s="276"/>
      <c r="J203" s="277"/>
      <c r="K203" s="66"/>
      <c r="L203" s="66"/>
      <c r="M203" s="66"/>
      <c r="N203" s="66"/>
      <c r="O203" s="77" t="str">
        <f ca="1">IF(D203="цвет",SUM(O204:INDIRECT("N"&amp;R203)),IF(SUM(E203:N203)=0,"",SUM(E203:N203)))</f>
        <v/>
      </c>
      <c r="P203" s="55" t="s">
        <v>54</v>
      </c>
      <c r="Q203" s="43">
        <f t="shared" ref="Q203:Q266" si="6">IF(C203&lt;&gt;0,C203,Q202)</f>
        <v>4330</v>
      </c>
      <c r="R203" s="57">
        <f t="shared" ref="R203:R266" ca="1" si="7">IF(D203="Посмотреть большую фотографию на сайте",CELL("строка",O203),R204)</f>
        <v>205</v>
      </c>
      <c r="S203" s="56"/>
      <c r="T203" s="63"/>
      <c r="U203" s="114" t="e">
        <f>VLOOKUP(C203,Лист2!A$1:B$899,2,FALSE)</f>
        <v>#N/A</v>
      </c>
    </row>
    <row r="204" spans="1:21" ht="135" customHeight="1" x14ac:dyDescent="0.25">
      <c r="A204" s="2"/>
      <c r="B204" s="231"/>
      <c r="C204" s="62"/>
      <c r="D204" s="244" t="s">
        <v>336</v>
      </c>
      <c r="E204" s="245"/>
      <c r="F204" s="245"/>
      <c r="G204" s="245"/>
      <c r="H204" s="245"/>
      <c r="I204" s="245"/>
      <c r="J204" s="245"/>
      <c r="K204" s="245"/>
      <c r="L204" s="245"/>
      <c r="M204" s="245"/>
      <c r="N204" s="246"/>
      <c r="O204" s="77" t="str">
        <f ca="1">IF(D204="цвет",SUM(O205:INDIRECT("N"&amp;R204)),IF(SUM(E204:N204)=0,"",SUM(E204:N204)))</f>
        <v/>
      </c>
      <c r="P204" s="55" t="s">
        <v>54</v>
      </c>
      <c r="Q204" s="43">
        <f t="shared" si="6"/>
        <v>4330</v>
      </c>
      <c r="R204" s="57">
        <f t="shared" ca="1" si="7"/>
        <v>205</v>
      </c>
      <c r="S204" s="56"/>
      <c r="T204" s="63"/>
      <c r="U204" s="114" t="e">
        <f>VLOOKUP(C204,Лист2!A$1:B$899,2,FALSE)</f>
        <v>#N/A</v>
      </c>
    </row>
    <row r="205" spans="1:21" ht="17.45" customHeight="1" thickBot="1" x14ac:dyDescent="0.3">
      <c r="A205" s="2"/>
      <c r="B205" s="233"/>
      <c r="C205" s="64"/>
      <c r="D205" s="219" t="str">
        <f>HYPERLINK("https://miamia.ru/search/index.php?q="&amp;Q205&amp;"&amp;s=Поиск?utm_source=Excel&amp;utm_medium=Nalichie&amp;utm_content="&amp;Q205&amp;"","Посмотреть большую фотографию на сайте")</f>
        <v>Посмотреть большую фотографию на сайте</v>
      </c>
      <c r="E205" s="220"/>
      <c r="F205" s="220"/>
      <c r="G205" s="220"/>
      <c r="H205" s="220"/>
      <c r="I205" s="220"/>
      <c r="J205" s="220"/>
      <c r="K205" s="220"/>
      <c r="L205" s="220"/>
      <c r="M205" s="220"/>
      <c r="N205" s="221"/>
      <c r="O205" s="77" t="str">
        <f ca="1">IF(D205="цвет",SUM(O206:INDIRECT("N"&amp;R205)),IF(SUM(E205:N205)=0,"",SUM(E205:N205)))</f>
        <v/>
      </c>
      <c r="P205" s="55" t="s">
        <v>54</v>
      </c>
      <c r="Q205" s="43">
        <f t="shared" si="6"/>
        <v>4330</v>
      </c>
      <c r="R205" s="57">
        <f t="shared" ca="1" si="7"/>
        <v>205</v>
      </c>
      <c r="S205" s="56"/>
      <c r="T205" s="63"/>
      <c r="U205" s="114" t="e">
        <f>VLOOKUP(C205,Лист2!A$1:B$899,2,FALSE)</f>
        <v>#N/A</v>
      </c>
    </row>
    <row r="206" spans="1:21" ht="17.25" thickBot="1" x14ac:dyDescent="0.3">
      <c r="A206" s="2"/>
      <c r="B206" s="231" t="s">
        <v>335</v>
      </c>
      <c r="C206" s="62">
        <v>4335</v>
      </c>
      <c r="D206" s="87" t="s">
        <v>9</v>
      </c>
      <c r="E206" s="8" t="s">
        <v>11</v>
      </c>
      <c r="F206" s="88" t="s">
        <v>12</v>
      </c>
      <c r="G206" s="88" t="s">
        <v>13</v>
      </c>
      <c r="H206" s="8" t="s">
        <v>14</v>
      </c>
      <c r="I206" s="8" t="s">
        <v>15</v>
      </c>
      <c r="J206" s="8" t="s">
        <v>16</v>
      </c>
      <c r="K206" s="8"/>
      <c r="L206" s="8"/>
      <c r="M206" s="8"/>
      <c r="N206" s="8"/>
      <c r="O206" s="47">
        <f ca="1">IF(D206="цвет",SUM(O207:INDIRECT("N"&amp;R206)),IF(SUM(E206:N206)=0,"",SUM(E206:N206)))</f>
        <v>0</v>
      </c>
      <c r="P206" s="55">
        <v>4779</v>
      </c>
      <c r="Q206" s="43">
        <f t="shared" si="6"/>
        <v>4335</v>
      </c>
      <c r="R206" s="57">
        <f t="shared" ca="1" si="7"/>
        <v>209</v>
      </c>
      <c r="S206" s="71">
        <f>IF(U206&gt;0,ROUND((U206),0),ROUND((P206*$P$1),0))</f>
        <v>1950</v>
      </c>
      <c r="T206" s="72">
        <f ca="1">O206*S206</f>
        <v>0</v>
      </c>
      <c r="U206" s="114">
        <f>VLOOKUP(C206,Лист2!A$1:B$899,2,FALSE)</f>
        <v>1950</v>
      </c>
    </row>
    <row r="207" spans="1:21" ht="16.5" customHeight="1" thickBot="1" x14ac:dyDescent="0.3">
      <c r="A207" s="2"/>
      <c r="B207" s="231"/>
      <c r="C207" s="62"/>
      <c r="D207" s="39" t="s">
        <v>27</v>
      </c>
      <c r="E207" s="66"/>
      <c r="F207" s="66"/>
      <c r="G207" s="66"/>
      <c r="H207" s="276"/>
      <c r="I207" s="66"/>
      <c r="J207" s="66"/>
      <c r="K207" s="66"/>
      <c r="L207" s="66"/>
      <c r="M207" s="66"/>
      <c r="N207" s="66"/>
      <c r="O207" s="77" t="str">
        <f ca="1">IF(D207="цвет",SUM(O208:INDIRECT("N"&amp;R207)),IF(SUM(E207:N207)=0,"",SUM(E207:N207)))</f>
        <v/>
      </c>
      <c r="P207" s="55" t="s">
        <v>54</v>
      </c>
      <c r="Q207" s="43">
        <f t="shared" si="6"/>
        <v>4335</v>
      </c>
      <c r="R207" s="57">
        <f t="shared" ca="1" si="7"/>
        <v>209</v>
      </c>
      <c r="S207" s="56"/>
      <c r="T207" s="63"/>
      <c r="U207" s="114" t="e">
        <f>VLOOKUP(C207,Лист2!A$1:B$899,2,FALSE)</f>
        <v>#N/A</v>
      </c>
    </row>
    <row r="208" spans="1:21" ht="135" customHeight="1" x14ac:dyDescent="0.25">
      <c r="A208" s="2"/>
      <c r="B208" s="231"/>
      <c r="C208" s="62"/>
      <c r="D208" s="244" t="s">
        <v>337</v>
      </c>
      <c r="E208" s="245"/>
      <c r="F208" s="245"/>
      <c r="G208" s="245"/>
      <c r="H208" s="245"/>
      <c r="I208" s="245"/>
      <c r="J208" s="245"/>
      <c r="K208" s="245"/>
      <c r="L208" s="245"/>
      <c r="M208" s="245"/>
      <c r="N208" s="246"/>
      <c r="O208" s="77" t="str">
        <f ca="1">IF(D208="цвет",SUM(O209:INDIRECT("N"&amp;R208)),IF(SUM(E208:N208)=0,"",SUM(E208:N208)))</f>
        <v/>
      </c>
      <c r="P208" s="55" t="s">
        <v>54</v>
      </c>
      <c r="Q208" s="43">
        <f t="shared" si="6"/>
        <v>4335</v>
      </c>
      <c r="R208" s="57">
        <f t="shared" ca="1" si="7"/>
        <v>209</v>
      </c>
      <c r="S208" s="56"/>
      <c r="T208" s="63"/>
      <c r="U208" s="114" t="e">
        <f>VLOOKUP(C208,Лист2!A$1:B$899,2,FALSE)</f>
        <v>#N/A</v>
      </c>
    </row>
    <row r="209" spans="1:21" ht="17.45" customHeight="1" thickBot="1" x14ac:dyDescent="0.3">
      <c r="A209" s="2"/>
      <c r="B209" s="233"/>
      <c r="C209" s="64"/>
      <c r="D209" s="219" t="str">
        <f>HYPERLINK("https://miamia.ru/search/index.php?q="&amp;Q209&amp;"&amp;s=Поиск?utm_source=Excel&amp;utm_medium=Nalichie&amp;utm_content="&amp;Q209&amp;"","Посмотреть большую фотографию на сайте")</f>
        <v>Посмотреть большую фотографию на сайте</v>
      </c>
      <c r="E209" s="220"/>
      <c r="F209" s="220"/>
      <c r="G209" s="220"/>
      <c r="H209" s="220"/>
      <c r="I209" s="220"/>
      <c r="J209" s="220"/>
      <c r="K209" s="220"/>
      <c r="L209" s="220"/>
      <c r="M209" s="220"/>
      <c r="N209" s="221"/>
      <c r="O209" s="77" t="str">
        <f ca="1">IF(D209="цвет",SUM(O210:INDIRECT("N"&amp;R209)),IF(SUM(E209:N209)=0,"",SUM(E209:N209)))</f>
        <v/>
      </c>
      <c r="P209" s="55" t="s">
        <v>54</v>
      </c>
      <c r="Q209" s="43">
        <f t="shared" si="6"/>
        <v>4335</v>
      </c>
      <c r="R209" s="57">
        <f t="shared" ca="1" si="7"/>
        <v>209</v>
      </c>
      <c r="S209" s="56"/>
      <c r="T209" s="63"/>
      <c r="U209" s="114" t="e">
        <f>VLOOKUP(C209,Лист2!A$1:B$899,2,FALSE)</f>
        <v>#N/A</v>
      </c>
    </row>
    <row r="210" spans="1:21" ht="17.25" thickBot="1" x14ac:dyDescent="0.3">
      <c r="A210" s="2"/>
      <c r="B210" s="231" t="s">
        <v>335</v>
      </c>
      <c r="C210" s="62">
        <v>4336</v>
      </c>
      <c r="D210" s="87" t="s">
        <v>9</v>
      </c>
      <c r="E210" s="8" t="s">
        <v>11</v>
      </c>
      <c r="F210" s="88" t="s">
        <v>12</v>
      </c>
      <c r="G210" s="88" t="s">
        <v>13</v>
      </c>
      <c r="H210" s="8" t="s">
        <v>14</v>
      </c>
      <c r="I210" s="8" t="s">
        <v>15</v>
      </c>
      <c r="J210" s="8" t="s">
        <v>16</v>
      </c>
      <c r="K210" s="8"/>
      <c r="L210" s="8"/>
      <c r="M210" s="8"/>
      <c r="N210" s="8"/>
      <c r="O210" s="47">
        <f ca="1">IF(D210="цвет",SUM(O211:INDIRECT("N"&amp;R210)),IF(SUM(E210:N210)=0,"",SUM(E210:N210)))</f>
        <v>0</v>
      </c>
      <c r="P210" s="55">
        <v>4133</v>
      </c>
      <c r="Q210" s="43">
        <f t="shared" si="6"/>
        <v>4336</v>
      </c>
      <c r="R210" s="57">
        <f t="shared" ca="1" si="7"/>
        <v>213</v>
      </c>
      <c r="S210" s="71">
        <f>IF(U210&gt;0,ROUND((U210),0),ROUND((P210*$P$1),0))</f>
        <v>1550</v>
      </c>
      <c r="T210" s="72">
        <f ca="1">O210*S210</f>
        <v>0</v>
      </c>
      <c r="U210" s="114">
        <f>VLOOKUP(C210,Лист2!A$1:B$899,2,FALSE)</f>
        <v>1550</v>
      </c>
    </row>
    <row r="211" spans="1:21" ht="16.5" customHeight="1" thickBot="1" x14ac:dyDescent="0.3">
      <c r="A211" s="2"/>
      <c r="B211" s="231"/>
      <c r="C211" s="62"/>
      <c r="D211" s="39" t="s">
        <v>27</v>
      </c>
      <c r="E211" s="276"/>
      <c r="F211" s="66"/>
      <c r="G211" s="66"/>
      <c r="H211" s="66"/>
      <c r="I211" s="66"/>
      <c r="J211" s="66"/>
      <c r="K211" s="66"/>
      <c r="L211" s="66"/>
      <c r="M211" s="66"/>
      <c r="N211" s="66"/>
      <c r="O211" s="77" t="str">
        <f ca="1">IF(D211="цвет",SUM(O212:INDIRECT("N"&amp;R211)),IF(SUM(E211:N211)=0,"",SUM(E211:N211)))</f>
        <v/>
      </c>
      <c r="P211" s="55" t="s">
        <v>54</v>
      </c>
      <c r="Q211" s="43">
        <f t="shared" si="6"/>
        <v>4336</v>
      </c>
      <c r="R211" s="57">
        <f t="shared" ca="1" si="7"/>
        <v>213</v>
      </c>
      <c r="S211" s="56"/>
      <c r="T211" s="63"/>
      <c r="U211" s="114" t="e">
        <f>VLOOKUP(C211,Лист2!A$1:B$899,2,FALSE)</f>
        <v>#N/A</v>
      </c>
    </row>
    <row r="212" spans="1:21" ht="135" customHeight="1" x14ac:dyDescent="0.25">
      <c r="A212" s="2"/>
      <c r="B212" s="231"/>
      <c r="C212" s="62"/>
      <c r="D212" s="244" t="s">
        <v>338</v>
      </c>
      <c r="E212" s="245"/>
      <c r="F212" s="245"/>
      <c r="G212" s="245"/>
      <c r="H212" s="245"/>
      <c r="I212" s="245"/>
      <c r="J212" s="245"/>
      <c r="K212" s="245"/>
      <c r="L212" s="245"/>
      <c r="M212" s="245"/>
      <c r="N212" s="246"/>
      <c r="O212" s="77" t="str">
        <f ca="1">IF(D212="цвет",SUM(O213:INDIRECT("N"&amp;R212)),IF(SUM(E212:N212)=0,"",SUM(E212:N212)))</f>
        <v/>
      </c>
      <c r="P212" s="55" t="s">
        <v>54</v>
      </c>
      <c r="Q212" s="43">
        <f t="shared" si="6"/>
        <v>4336</v>
      </c>
      <c r="R212" s="57">
        <f t="shared" ca="1" si="7"/>
        <v>213</v>
      </c>
      <c r="S212" s="56"/>
      <c r="T212" s="63"/>
      <c r="U212" s="114" t="e">
        <f>VLOOKUP(C212,Лист2!A$1:B$899,2,FALSE)</f>
        <v>#N/A</v>
      </c>
    </row>
    <row r="213" spans="1:21" ht="17.45" customHeight="1" thickBot="1" x14ac:dyDescent="0.3">
      <c r="A213" s="2"/>
      <c r="B213" s="233"/>
      <c r="C213" s="64"/>
      <c r="D213" s="219" t="str">
        <f>HYPERLINK("https://miamia.ru/search/index.php?q="&amp;Q213&amp;"&amp;s=Поиск?utm_source=Excel&amp;utm_medium=Nalichie&amp;utm_content="&amp;Q213&amp;"","Посмотреть большую фотографию на сайте")</f>
        <v>Посмотреть большую фотографию на сайте</v>
      </c>
      <c r="E213" s="220"/>
      <c r="F213" s="220"/>
      <c r="G213" s="220"/>
      <c r="H213" s="220"/>
      <c r="I213" s="220"/>
      <c r="J213" s="220"/>
      <c r="K213" s="220"/>
      <c r="L213" s="220"/>
      <c r="M213" s="220"/>
      <c r="N213" s="221"/>
      <c r="O213" s="77" t="str">
        <f ca="1">IF(D213="цвет",SUM(O214:INDIRECT("N"&amp;R213)),IF(SUM(E213:N213)=0,"",SUM(E213:N213)))</f>
        <v/>
      </c>
      <c r="P213" s="55" t="s">
        <v>54</v>
      </c>
      <c r="Q213" s="43">
        <f t="shared" si="6"/>
        <v>4336</v>
      </c>
      <c r="R213" s="57">
        <f t="shared" ca="1" si="7"/>
        <v>213</v>
      </c>
      <c r="S213" s="56"/>
      <c r="T213" s="63"/>
      <c r="U213" s="114" t="e">
        <f>VLOOKUP(C213,Лист2!A$1:B$899,2,FALSE)</f>
        <v>#N/A</v>
      </c>
    </row>
    <row r="214" spans="1:21" ht="17.25" thickBot="1" x14ac:dyDescent="0.3">
      <c r="A214" s="2"/>
      <c r="B214" s="231" t="s">
        <v>335</v>
      </c>
      <c r="C214" s="62">
        <v>4339</v>
      </c>
      <c r="D214" s="87" t="s">
        <v>9</v>
      </c>
      <c r="E214" s="84" t="s">
        <v>17</v>
      </c>
      <c r="F214" s="61" t="s">
        <v>18</v>
      </c>
      <c r="G214" s="61" t="s">
        <v>19</v>
      </c>
      <c r="H214" s="8"/>
      <c r="I214" s="8"/>
      <c r="J214" s="8"/>
      <c r="K214" s="8"/>
      <c r="L214" s="8"/>
      <c r="M214" s="8"/>
      <c r="N214" s="8"/>
      <c r="O214" s="47">
        <f ca="1">IF(D214="цвет",SUM(O215:INDIRECT("N"&amp;R214)),IF(SUM(E214:N214)=0,"",SUM(E214:N214)))</f>
        <v>0</v>
      </c>
      <c r="P214" s="55">
        <v>3616</v>
      </c>
      <c r="Q214" s="43">
        <f t="shared" si="6"/>
        <v>4339</v>
      </c>
      <c r="R214" s="57">
        <f t="shared" ca="1" si="7"/>
        <v>217</v>
      </c>
      <c r="S214" s="71">
        <f>IF(U214&gt;0,ROUND((U214),0),ROUND((P214*$P$1),0))</f>
        <v>1450</v>
      </c>
      <c r="T214" s="72">
        <f ca="1">O214*S214</f>
        <v>0</v>
      </c>
      <c r="U214" s="114">
        <f>VLOOKUP(C214,Лист2!A$1:B$899,2,FALSE)</f>
        <v>1450</v>
      </c>
    </row>
    <row r="215" spans="1:21" ht="16.5" customHeight="1" thickBot="1" x14ac:dyDescent="0.3">
      <c r="A215" s="2"/>
      <c r="B215" s="231"/>
      <c r="C215" s="62"/>
      <c r="D215" s="39" t="s">
        <v>27</v>
      </c>
      <c r="E215" s="66"/>
      <c r="F215" s="66"/>
      <c r="G215" s="276"/>
      <c r="H215" s="66"/>
      <c r="I215" s="66"/>
      <c r="J215" s="66"/>
      <c r="K215" s="66"/>
      <c r="L215" s="66"/>
      <c r="M215" s="66"/>
      <c r="N215" s="66"/>
      <c r="O215" s="77" t="str">
        <f ca="1">IF(D215="цвет",SUM(O216:INDIRECT("N"&amp;R215)),IF(SUM(E215:N215)=0,"",SUM(E215:N215)))</f>
        <v/>
      </c>
      <c r="P215" s="55" t="s">
        <v>54</v>
      </c>
      <c r="Q215" s="43">
        <f t="shared" si="6"/>
        <v>4339</v>
      </c>
      <c r="R215" s="57">
        <f t="shared" ca="1" si="7"/>
        <v>217</v>
      </c>
      <c r="S215" s="56"/>
      <c r="T215" s="63"/>
      <c r="U215" s="114" t="e">
        <f>VLOOKUP(C215,Лист2!A$1:B$899,2,FALSE)</f>
        <v>#N/A</v>
      </c>
    </row>
    <row r="216" spans="1:21" ht="135" customHeight="1" x14ac:dyDescent="0.25">
      <c r="A216" s="2"/>
      <c r="B216" s="231"/>
      <c r="C216" s="62"/>
      <c r="D216" s="244" t="s">
        <v>339</v>
      </c>
      <c r="E216" s="245"/>
      <c r="F216" s="245"/>
      <c r="G216" s="245"/>
      <c r="H216" s="245"/>
      <c r="I216" s="245"/>
      <c r="J216" s="245"/>
      <c r="K216" s="245"/>
      <c r="L216" s="245"/>
      <c r="M216" s="245"/>
      <c r="N216" s="246"/>
      <c r="O216" s="77" t="str">
        <f ca="1">IF(D216="цвет",SUM(O217:INDIRECT("N"&amp;R216)),IF(SUM(E216:N216)=0,"",SUM(E216:N216)))</f>
        <v/>
      </c>
      <c r="P216" s="55" t="s">
        <v>54</v>
      </c>
      <c r="Q216" s="43">
        <f t="shared" si="6"/>
        <v>4339</v>
      </c>
      <c r="R216" s="57">
        <f t="shared" ca="1" si="7"/>
        <v>217</v>
      </c>
      <c r="S216" s="56"/>
      <c r="T216" s="63"/>
      <c r="U216" s="114" t="e">
        <f>VLOOKUP(C216,Лист2!A$1:B$899,2,FALSE)</f>
        <v>#N/A</v>
      </c>
    </row>
    <row r="217" spans="1:21" ht="17.45" customHeight="1" thickBot="1" x14ac:dyDescent="0.3">
      <c r="A217" s="2"/>
      <c r="B217" s="233"/>
      <c r="C217" s="64"/>
      <c r="D217" s="219" t="str">
        <f>HYPERLINK("https://miamia.ru/search/index.php?q="&amp;Q217&amp;"&amp;s=Поиск?utm_source=Excel&amp;utm_medium=Nalichie&amp;utm_content="&amp;Q217&amp;"","Посмотреть большую фотографию на сайте")</f>
        <v>Посмотреть большую фотографию на сайте</v>
      </c>
      <c r="E217" s="220"/>
      <c r="F217" s="220"/>
      <c r="G217" s="220"/>
      <c r="H217" s="220"/>
      <c r="I217" s="220"/>
      <c r="J217" s="220"/>
      <c r="K217" s="220"/>
      <c r="L217" s="220"/>
      <c r="M217" s="220"/>
      <c r="N217" s="221"/>
      <c r="O217" s="77" t="str">
        <f ca="1">IF(D217="цвет",SUM(O218:INDIRECT("N"&amp;R217)),IF(SUM(E217:N217)=0,"",SUM(E217:N217)))</f>
        <v/>
      </c>
      <c r="P217" s="55" t="s">
        <v>54</v>
      </c>
      <c r="Q217" s="43">
        <f t="shared" si="6"/>
        <v>4339</v>
      </c>
      <c r="R217" s="57">
        <f t="shared" ca="1" si="7"/>
        <v>217</v>
      </c>
      <c r="S217" s="56"/>
      <c r="T217" s="63"/>
      <c r="U217" s="114" t="e">
        <f>VLOOKUP(C217,Лист2!A$1:B$899,2,FALSE)</f>
        <v>#N/A</v>
      </c>
    </row>
    <row r="218" spans="1:21" ht="23.1" customHeight="1" thickBot="1" x14ac:dyDescent="0.3">
      <c r="A218" s="2"/>
      <c r="B218" s="21" t="s">
        <v>412</v>
      </c>
      <c r="C218" s="22"/>
      <c r="D218" s="23"/>
      <c r="E218" s="24"/>
      <c r="F218" s="24"/>
      <c r="G218" s="24"/>
      <c r="H218" s="24"/>
      <c r="I218" s="24"/>
      <c r="J218" s="24"/>
      <c r="K218" s="24"/>
      <c r="L218" s="24"/>
      <c r="M218" s="24"/>
      <c r="N218" s="25"/>
      <c r="O218" s="77" t="str">
        <f ca="1">IF(D218="цвет",SUM(O219:INDIRECT("N"&amp;R218)),IF(SUM(E218:N218)=0,"",SUM(E218:N218)))</f>
        <v/>
      </c>
      <c r="P218" s="55" t="s">
        <v>54</v>
      </c>
      <c r="Q218" s="43">
        <f t="shared" si="6"/>
        <v>4339</v>
      </c>
      <c r="R218" s="57">
        <f t="shared" ca="1" si="7"/>
        <v>222</v>
      </c>
      <c r="U218" s="114" t="e">
        <f>VLOOKUP(C218,Лист2!A$1:B$899,2,FALSE)</f>
        <v>#N/A</v>
      </c>
    </row>
    <row r="219" spans="1:21" ht="17.25" thickBot="1" x14ac:dyDescent="0.3">
      <c r="A219" s="2"/>
      <c r="B219" s="230" t="s">
        <v>327</v>
      </c>
      <c r="C219" s="70">
        <v>4190</v>
      </c>
      <c r="D219" s="83" t="s">
        <v>9</v>
      </c>
      <c r="E219" s="84" t="s">
        <v>11</v>
      </c>
      <c r="F219" s="84" t="s">
        <v>12</v>
      </c>
      <c r="G219" s="84" t="s">
        <v>13</v>
      </c>
      <c r="H219" s="84" t="s">
        <v>14</v>
      </c>
      <c r="I219" s="84" t="s">
        <v>15</v>
      </c>
      <c r="J219" s="84" t="s">
        <v>16</v>
      </c>
      <c r="K219" s="84" t="s">
        <v>20</v>
      </c>
      <c r="L219" s="84"/>
      <c r="M219" s="84"/>
      <c r="N219" s="84"/>
      <c r="O219" s="47">
        <f ca="1">IF(D219="цвет",SUM(O220:INDIRECT("N"&amp;R219)),IF(SUM(E219:N219)=0,"",SUM(E219:N219)))</f>
        <v>0</v>
      </c>
      <c r="P219" s="55">
        <v>2453</v>
      </c>
      <c r="Q219" s="43">
        <f t="shared" si="6"/>
        <v>4190</v>
      </c>
      <c r="R219" s="57">
        <f t="shared" ca="1" si="7"/>
        <v>222</v>
      </c>
      <c r="S219" s="71">
        <f>IF(U219&gt;0,ROUND((U219),0),ROUND((P219*$P$1),0))</f>
        <v>850</v>
      </c>
      <c r="T219" s="72">
        <f ca="1">O219*S219</f>
        <v>0</v>
      </c>
      <c r="U219" s="114">
        <f>VLOOKUP(C219,Лист2!A$1:B$899,2,FALSE)</f>
        <v>850</v>
      </c>
    </row>
    <row r="220" spans="1:21" ht="17.25" thickBot="1" x14ac:dyDescent="0.3">
      <c r="A220" s="2"/>
      <c r="B220" s="231"/>
      <c r="C220" s="62"/>
      <c r="D220" s="4" t="s">
        <v>23</v>
      </c>
      <c r="E220" s="275"/>
      <c r="F220" s="275"/>
      <c r="G220" s="144"/>
      <c r="H220" s="275"/>
      <c r="I220" s="5"/>
      <c r="J220" s="5"/>
      <c r="K220" s="5"/>
      <c r="L220" s="5"/>
      <c r="M220" s="5"/>
      <c r="N220" s="5"/>
      <c r="O220" s="77" t="str">
        <f ca="1">IF(D220="цвет",SUM(O221:INDIRECT("N"&amp;R220)),IF(SUM(E220:N220)=0,"",SUM(E220:N220)))</f>
        <v/>
      </c>
      <c r="P220" s="55" t="s">
        <v>54</v>
      </c>
      <c r="Q220" s="43">
        <f t="shared" si="6"/>
        <v>4190</v>
      </c>
      <c r="R220" s="57">
        <f t="shared" ca="1" si="7"/>
        <v>222</v>
      </c>
      <c r="S220" s="56"/>
      <c r="T220" s="63"/>
      <c r="U220" s="114" t="e">
        <f>VLOOKUP(C220,Лист2!A$1:B$899,2,FALSE)</f>
        <v>#N/A</v>
      </c>
    </row>
    <row r="221" spans="1:21" ht="148.69999999999999" customHeight="1" x14ac:dyDescent="0.25">
      <c r="A221" s="2"/>
      <c r="B221" s="232"/>
      <c r="C221" s="9"/>
      <c r="D221" s="259" t="s">
        <v>328</v>
      </c>
      <c r="E221" s="260"/>
      <c r="F221" s="260"/>
      <c r="G221" s="260"/>
      <c r="H221" s="260"/>
      <c r="I221" s="260"/>
      <c r="J221" s="260"/>
      <c r="K221" s="260"/>
      <c r="L221" s="260"/>
      <c r="M221" s="260"/>
      <c r="N221" s="261"/>
      <c r="O221" s="77" t="str">
        <f ca="1">IF(D221="цвет",SUM(O222:INDIRECT("N"&amp;R221)),IF(SUM(E221:N221)=0,"",SUM(E221:N221)))</f>
        <v/>
      </c>
      <c r="P221" s="55" t="s">
        <v>54</v>
      </c>
      <c r="Q221" s="43">
        <f t="shared" si="6"/>
        <v>4190</v>
      </c>
      <c r="R221" s="57">
        <f t="shared" ca="1" si="7"/>
        <v>222</v>
      </c>
      <c r="S221" s="56"/>
      <c r="T221" s="63"/>
      <c r="U221" s="114" t="e">
        <f>VLOOKUP(C221,Лист2!A$1:B$899,2,FALSE)</f>
        <v>#N/A</v>
      </c>
    </row>
    <row r="222" spans="1:21" ht="17.45" customHeight="1" thickBot="1" x14ac:dyDescent="0.3">
      <c r="A222" s="2"/>
      <c r="B222" s="233"/>
      <c r="C222" s="6"/>
      <c r="D222" s="219" t="str">
        <f>HYPERLINK("https://miamia.ru/search/index.php?q="&amp;Q222&amp;"&amp;s=Поиск?utm_source=Excel&amp;utm_medium=Nalichie&amp;utm_content="&amp;Q222&amp;"","Посмотреть большую фотографию на сайте")</f>
        <v>Посмотреть большую фотографию на сайте</v>
      </c>
      <c r="E222" s="220"/>
      <c r="F222" s="220"/>
      <c r="G222" s="220"/>
      <c r="H222" s="220"/>
      <c r="I222" s="220"/>
      <c r="J222" s="220"/>
      <c r="K222" s="220"/>
      <c r="L222" s="220"/>
      <c r="M222" s="220"/>
      <c r="N222" s="221"/>
      <c r="O222" s="77" t="str">
        <f ca="1">IF(D222="цвет",SUM(O223:INDIRECT("N"&amp;R222)),IF(SUM(E222:N222)=0,"",SUM(E222:N222)))</f>
        <v/>
      </c>
      <c r="P222" s="55" t="s">
        <v>54</v>
      </c>
      <c r="Q222" s="43">
        <f t="shared" si="6"/>
        <v>4190</v>
      </c>
      <c r="R222" s="57">
        <f t="shared" ca="1" si="7"/>
        <v>222</v>
      </c>
      <c r="U222" s="114" t="e">
        <f>VLOOKUP(C222,Лист2!A$1:B$899,2,FALSE)</f>
        <v>#N/A</v>
      </c>
    </row>
    <row r="223" spans="1:21" ht="23.1" customHeight="1" thickBot="1" x14ac:dyDescent="0.3">
      <c r="A223" s="2"/>
      <c r="B223" s="21" t="s">
        <v>298</v>
      </c>
      <c r="C223" s="22"/>
      <c r="D223" s="23"/>
      <c r="E223" s="24"/>
      <c r="F223" s="24"/>
      <c r="G223" s="24"/>
      <c r="H223" s="24"/>
      <c r="I223" s="24"/>
      <c r="J223" s="24"/>
      <c r="K223" s="24"/>
      <c r="L223" s="24"/>
      <c r="M223" s="24"/>
      <c r="N223" s="24"/>
      <c r="O223" s="77" t="str">
        <f ca="1">IF(D223="цвет",SUM(O224:INDIRECT("N"&amp;R223)),IF(SUM(E223:N223)=0,"",SUM(E223:N223)))</f>
        <v/>
      </c>
      <c r="P223" s="55" t="s">
        <v>54</v>
      </c>
      <c r="Q223" s="43">
        <f t="shared" si="6"/>
        <v>4190</v>
      </c>
      <c r="R223" s="57">
        <f t="shared" ca="1" si="7"/>
        <v>228</v>
      </c>
      <c r="U223" s="114" t="e">
        <f>VLOOKUP(C223,Лист2!A$1:B$899,2,FALSE)</f>
        <v>#N/A</v>
      </c>
    </row>
    <row r="224" spans="1:21" ht="17.25" thickBot="1" x14ac:dyDescent="0.3">
      <c r="A224" s="2"/>
      <c r="B224" s="230" t="s">
        <v>282</v>
      </c>
      <c r="C224" s="70">
        <v>4170</v>
      </c>
      <c r="D224" s="83" t="s">
        <v>9</v>
      </c>
      <c r="E224" s="61" t="s">
        <v>10</v>
      </c>
      <c r="F224" s="61" t="s">
        <v>11</v>
      </c>
      <c r="G224" s="61" t="s">
        <v>12</v>
      </c>
      <c r="H224" s="61" t="s">
        <v>13</v>
      </c>
      <c r="I224" s="84" t="s">
        <v>14</v>
      </c>
      <c r="J224" s="84" t="s">
        <v>15</v>
      </c>
      <c r="K224" s="84" t="s">
        <v>16</v>
      </c>
      <c r="L224" s="84" t="s">
        <v>20</v>
      </c>
      <c r="M224" s="84" t="s">
        <v>21</v>
      </c>
      <c r="N224" s="85"/>
      <c r="O224" s="79">
        <f ca="1">IF(D224="цвет",SUM(O225:INDIRECT("N"&amp;R224)),IF(SUM(E224:N224)=0,"",SUM(E224:N224)))</f>
        <v>0</v>
      </c>
      <c r="P224" s="55">
        <v>2324</v>
      </c>
      <c r="Q224" s="56">
        <f t="shared" si="6"/>
        <v>4170</v>
      </c>
      <c r="R224" s="57">
        <f t="shared" ca="1" si="7"/>
        <v>228</v>
      </c>
      <c r="S224" s="71">
        <f>IF(U224&gt;0,ROUND((U224),0),ROUND((P224*$P$1),0))</f>
        <v>850</v>
      </c>
      <c r="T224" s="49">
        <f ca="1">S224*O224</f>
        <v>0</v>
      </c>
      <c r="U224" s="114">
        <f>VLOOKUP(C224,Лист2!A$1:B$899,2,FALSE)</f>
        <v>850</v>
      </c>
    </row>
    <row r="225" spans="1:21" ht="17.25" thickBot="1" x14ac:dyDescent="0.3">
      <c r="A225" s="2"/>
      <c r="B225" s="231"/>
      <c r="C225" s="62"/>
      <c r="D225" s="4" t="s">
        <v>28</v>
      </c>
      <c r="E225" s="5"/>
      <c r="F225" s="5"/>
      <c r="G225" s="5"/>
      <c r="H225" s="5"/>
      <c r="I225" s="5"/>
      <c r="J225" s="5"/>
      <c r="K225" s="5"/>
      <c r="L225" s="5"/>
      <c r="M225" s="5"/>
      <c r="N225" s="82"/>
      <c r="O225" s="80" t="str">
        <f ca="1">IF(D225="цвет",SUM(O226:INDIRECT("N"&amp;R225)),IF(SUM(E225:N225)=0,"",SUM(E225:N225)))</f>
        <v/>
      </c>
      <c r="P225" s="55" t="s">
        <v>54</v>
      </c>
      <c r="Q225" s="56">
        <f t="shared" si="6"/>
        <v>4170</v>
      </c>
      <c r="R225" s="57">
        <f t="shared" ca="1" si="7"/>
        <v>228</v>
      </c>
      <c r="S225" s="56"/>
      <c r="T225" s="86"/>
      <c r="U225" s="114" t="e">
        <f>VLOOKUP(C225,Лист2!A$1:B$899,2,FALSE)</f>
        <v>#N/A</v>
      </c>
    </row>
    <row r="226" spans="1:21" ht="17.25" thickBot="1" x14ac:dyDescent="0.3">
      <c r="A226" s="2"/>
      <c r="B226" s="231"/>
      <c r="C226" s="62"/>
      <c r="D226" s="4" t="s">
        <v>33</v>
      </c>
      <c r="E226" s="144"/>
      <c r="F226" s="5"/>
      <c r="G226" s="5"/>
      <c r="H226" s="5"/>
      <c r="I226" s="5"/>
      <c r="J226" s="5"/>
      <c r="K226" s="5"/>
      <c r="L226" s="5"/>
      <c r="M226" s="5"/>
      <c r="N226" s="82"/>
      <c r="O226" s="80" t="str">
        <f ca="1">IF(D226="цвет",SUM(O227:INDIRECT("N"&amp;R226)),IF(SUM(E226:N226)=0,"",SUM(E226:N226)))</f>
        <v/>
      </c>
      <c r="P226" s="55" t="s">
        <v>54</v>
      </c>
      <c r="Q226" s="56">
        <f t="shared" si="6"/>
        <v>4170</v>
      </c>
      <c r="R226" s="57">
        <f t="shared" ca="1" si="7"/>
        <v>228</v>
      </c>
      <c r="S226" s="56"/>
      <c r="T226" s="86"/>
      <c r="U226" s="114" t="e">
        <f>VLOOKUP(C226,Лист2!A$1:B$899,2,FALSE)</f>
        <v>#N/A</v>
      </c>
    </row>
    <row r="227" spans="1:21" ht="117.75" customHeight="1" x14ac:dyDescent="0.25">
      <c r="A227" s="2"/>
      <c r="B227" s="231"/>
      <c r="C227" s="62"/>
      <c r="D227" s="244" t="s">
        <v>283</v>
      </c>
      <c r="E227" s="245"/>
      <c r="F227" s="245"/>
      <c r="G227" s="245"/>
      <c r="H227" s="245"/>
      <c r="I227" s="245"/>
      <c r="J227" s="245"/>
      <c r="K227" s="245"/>
      <c r="L227" s="245"/>
      <c r="M227" s="245"/>
      <c r="N227" s="245"/>
      <c r="O227" s="80" t="str">
        <f ca="1">IF(D227="цвет",SUM(O228:INDIRECT("N"&amp;R227)),IF(SUM(E227:N227)=0,"",SUM(E227:N227)))</f>
        <v/>
      </c>
      <c r="P227" s="55" t="s">
        <v>54</v>
      </c>
      <c r="Q227" s="56">
        <f t="shared" si="6"/>
        <v>4170</v>
      </c>
      <c r="R227" s="57">
        <f t="shared" ca="1" si="7"/>
        <v>228</v>
      </c>
      <c r="S227" s="56"/>
      <c r="T227" s="86"/>
      <c r="U227" s="114" t="e">
        <f>VLOOKUP(C227,Лист2!A$1:B$899,2,FALSE)</f>
        <v>#N/A</v>
      </c>
    </row>
    <row r="228" spans="1:21" ht="17.45" customHeight="1" thickBot="1" x14ac:dyDescent="0.3">
      <c r="A228" s="2"/>
      <c r="B228" s="243"/>
      <c r="C228" s="64"/>
      <c r="D228" s="219" t="str">
        <f>HYPERLINK("https://miamia.ru/search/index.php?q="&amp;Q228&amp;"&amp;s=Поиск?utm_source=Excel&amp;utm_medium=Nalichie&amp;utm_content="&amp;Q228&amp;"","Посмотреть большую фотографию на сайте")</f>
        <v>Посмотреть большую фотографию на сайте</v>
      </c>
      <c r="E228" s="220"/>
      <c r="F228" s="220"/>
      <c r="G228" s="220"/>
      <c r="H228" s="220"/>
      <c r="I228" s="220"/>
      <c r="J228" s="220"/>
      <c r="K228" s="220"/>
      <c r="L228" s="220"/>
      <c r="M228" s="220"/>
      <c r="N228" s="220"/>
      <c r="O228" s="80" t="str">
        <f ca="1">IF(D228="цвет",SUM(O229:INDIRECT("N"&amp;R228)),IF(SUM(E228:N228)=0,"",SUM(E228:N228)))</f>
        <v/>
      </c>
      <c r="P228" s="55" t="s">
        <v>54</v>
      </c>
      <c r="Q228" s="56">
        <f t="shared" si="6"/>
        <v>4170</v>
      </c>
      <c r="R228" s="57">
        <f t="shared" ca="1" si="7"/>
        <v>228</v>
      </c>
      <c r="S228" s="56"/>
      <c r="T228" s="86"/>
      <c r="U228" s="114" t="e">
        <f>VLOOKUP(C228,Лист2!A$1:B$899,2,FALSE)</f>
        <v>#N/A</v>
      </c>
    </row>
    <row r="229" spans="1:21" ht="17.25" thickBot="1" x14ac:dyDescent="0.3">
      <c r="A229" s="2"/>
      <c r="B229" s="230" t="s">
        <v>282</v>
      </c>
      <c r="C229" s="70">
        <v>4173</v>
      </c>
      <c r="D229" s="83" t="s">
        <v>9</v>
      </c>
      <c r="E229" s="61" t="s">
        <v>10</v>
      </c>
      <c r="F229" s="84" t="s">
        <v>17</v>
      </c>
      <c r="G229" s="61" t="s">
        <v>18</v>
      </c>
      <c r="H229" s="61" t="s">
        <v>19</v>
      </c>
      <c r="I229" s="61" t="s">
        <v>22</v>
      </c>
      <c r="J229" s="84"/>
      <c r="K229" s="84"/>
      <c r="L229" s="84"/>
      <c r="M229" s="84"/>
      <c r="N229" s="85"/>
      <c r="O229" s="79">
        <f ca="1">IF(D229="цвет",SUM(O230:INDIRECT("N"&amp;R229)),IF(SUM(E229:N229)=0,"",SUM(E229:N229)))</f>
        <v>0</v>
      </c>
      <c r="P229" s="55">
        <v>2970</v>
      </c>
      <c r="Q229" s="56">
        <f t="shared" si="6"/>
        <v>4173</v>
      </c>
      <c r="R229" s="57">
        <f t="shared" ca="1" si="7"/>
        <v>233</v>
      </c>
      <c r="S229" s="71">
        <f>IF(U229&gt;0,ROUND((U229),0),ROUND((P229*$P$1),0))</f>
        <v>1250</v>
      </c>
      <c r="T229" s="49">
        <f ca="1">S229*O229</f>
        <v>0</v>
      </c>
      <c r="U229" s="114">
        <f>VLOOKUP(C229,Лист2!A$1:B$899,2,FALSE)</f>
        <v>1250</v>
      </c>
    </row>
    <row r="230" spans="1:21" ht="17.25" thickBot="1" x14ac:dyDescent="0.3">
      <c r="A230" s="2"/>
      <c r="B230" s="231"/>
      <c r="C230" s="62"/>
      <c r="D230" s="4" t="s">
        <v>28</v>
      </c>
      <c r="E230" s="5"/>
      <c r="F230" s="5"/>
      <c r="G230" s="144"/>
      <c r="H230" s="5"/>
      <c r="I230" s="5"/>
      <c r="J230" s="5"/>
      <c r="K230" s="5"/>
      <c r="L230" s="5"/>
      <c r="M230" s="5"/>
      <c r="N230" s="82"/>
      <c r="O230" s="80" t="str">
        <f ca="1">IF(D230="цвет",SUM(O231:INDIRECT("N"&amp;R230)),IF(SUM(E230:N230)=0,"",SUM(E230:N230)))</f>
        <v/>
      </c>
      <c r="P230" s="55" t="s">
        <v>54</v>
      </c>
      <c r="Q230" s="56">
        <f t="shared" si="6"/>
        <v>4173</v>
      </c>
      <c r="R230" s="57">
        <f t="shared" ca="1" si="7"/>
        <v>233</v>
      </c>
      <c r="S230" s="56"/>
      <c r="T230" s="86"/>
      <c r="U230" s="114" t="e">
        <f>VLOOKUP(C230,Лист2!A$1:B$899,2,FALSE)</f>
        <v>#N/A</v>
      </c>
    </row>
    <row r="231" spans="1:21" ht="17.25" thickBot="1" x14ac:dyDescent="0.3">
      <c r="A231" s="2"/>
      <c r="B231" s="231"/>
      <c r="C231" s="62"/>
      <c r="D231" s="4" t="s">
        <v>33</v>
      </c>
      <c r="E231" s="5"/>
      <c r="F231" s="5"/>
      <c r="G231" s="5"/>
      <c r="H231" s="5"/>
      <c r="I231" s="5"/>
      <c r="J231" s="5"/>
      <c r="K231" s="5"/>
      <c r="L231" s="5"/>
      <c r="M231" s="5"/>
      <c r="N231" s="82"/>
      <c r="O231" s="80" t="str">
        <f ca="1">IF(D231="цвет",SUM(O232:INDIRECT("N"&amp;R231)),IF(SUM(E231:N231)=0,"",SUM(E231:N231)))</f>
        <v/>
      </c>
      <c r="P231" s="55" t="s">
        <v>54</v>
      </c>
      <c r="Q231" s="56">
        <f t="shared" si="6"/>
        <v>4173</v>
      </c>
      <c r="R231" s="57">
        <f t="shared" ca="1" si="7"/>
        <v>233</v>
      </c>
      <c r="S231" s="56"/>
      <c r="T231" s="86"/>
      <c r="U231" s="114" t="e">
        <f>VLOOKUP(C231,Лист2!A$1:B$899,2,FALSE)</f>
        <v>#N/A</v>
      </c>
    </row>
    <row r="232" spans="1:21" ht="117.75" customHeight="1" x14ac:dyDescent="0.25">
      <c r="A232" s="2"/>
      <c r="B232" s="231"/>
      <c r="C232" s="62"/>
      <c r="D232" s="244" t="s">
        <v>285</v>
      </c>
      <c r="E232" s="245"/>
      <c r="F232" s="245"/>
      <c r="G232" s="245"/>
      <c r="H232" s="245"/>
      <c r="I232" s="245"/>
      <c r="J232" s="245"/>
      <c r="K232" s="245"/>
      <c r="L232" s="245"/>
      <c r="M232" s="245"/>
      <c r="N232" s="245"/>
      <c r="O232" s="80" t="str">
        <f ca="1">IF(D232="цвет",SUM(O233:INDIRECT("N"&amp;R232)),IF(SUM(E232:N232)=0,"",SUM(E232:N232)))</f>
        <v/>
      </c>
      <c r="P232" s="55" t="s">
        <v>54</v>
      </c>
      <c r="Q232" s="56">
        <f t="shared" si="6"/>
        <v>4173</v>
      </c>
      <c r="R232" s="57">
        <f t="shared" ca="1" si="7"/>
        <v>233</v>
      </c>
      <c r="S232" s="56"/>
      <c r="T232" s="86"/>
      <c r="U232" s="114" t="e">
        <f>VLOOKUP(C232,Лист2!A$1:B$899,2,FALSE)</f>
        <v>#N/A</v>
      </c>
    </row>
    <row r="233" spans="1:21" ht="17.45" customHeight="1" thickBot="1" x14ac:dyDescent="0.3">
      <c r="A233" s="2"/>
      <c r="B233" s="243"/>
      <c r="C233" s="64"/>
      <c r="D233" s="219" t="str">
        <f>HYPERLINK("https://miamia.ru/search/index.php?q="&amp;Q233&amp;"&amp;s=Поиск?utm_source=Excel&amp;utm_medium=Nalichie&amp;utm_content="&amp;Q233&amp;"","Посмотреть большую фотографию на сайте")</f>
        <v>Посмотреть большую фотографию на сайте</v>
      </c>
      <c r="E233" s="220"/>
      <c r="F233" s="220"/>
      <c r="G233" s="220"/>
      <c r="H233" s="220"/>
      <c r="I233" s="220"/>
      <c r="J233" s="220"/>
      <c r="K233" s="220"/>
      <c r="L233" s="220"/>
      <c r="M233" s="220"/>
      <c r="N233" s="220"/>
      <c r="O233" s="80" t="str">
        <f ca="1">IF(D233="цвет",SUM(O234:INDIRECT("N"&amp;R233)),IF(SUM(E233:N233)=0,"",SUM(E233:N233)))</f>
        <v/>
      </c>
      <c r="P233" s="55" t="s">
        <v>54</v>
      </c>
      <c r="Q233" s="56">
        <f t="shared" si="6"/>
        <v>4173</v>
      </c>
      <c r="R233" s="57">
        <f t="shared" ca="1" si="7"/>
        <v>233</v>
      </c>
      <c r="S233" s="56"/>
      <c r="T233" s="86"/>
      <c r="U233" s="114" t="e">
        <f>VLOOKUP(C233,Лист2!A$1:B$899,2,FALSE)</f>
        <v>#N/A</v>
      </c>
    </row>
    <row r="234" spans="1:21" ht="17.25" thickBot="1" x14ac:dyDescent="0.3">
      <c r="A234" s="2"/>
      <c r="B234" s="230" t="s">
        <v>282</v>
      </c>
      <c r="C234" s="70">
        <v>4174</v>
      </c>
      <c r="D234" s="83" t="s">
        <v>9</v>
      </c>
      <c r="E234" s="147" t="s">
        <v>400</v>
      </c>
      <c r="F234" s="61"/>
      <c r="G234" s="61"/>
      <c r="H234" s="61"/>
      <c r="I234" s="84"/>
      <c r="J234" s="84"/>
      <c r="K234" s="84"/>
      <c r="L234" s="84"/>
      <c r="M234" s="84"/>
      <c r="N234" s="85"/>
      <c r="O234" s="79">
        <f ca="1">IF(D234="цвет",SUM(O235:INDIRECT("N"&amp;R234)),IF(SUM(E234:N234)=0,"",SUM(E234:N234)))</f>
        <v>0</v>
      </c>
      <c r="P234" s="55">
        <v>644</v>
      </c>
      <c r="Q234" s="56">
        <f t="shared" si="6"/>
        <v>4174</v>
      </c>
      <c r="R234" s="57">
        <f t="shared" ca="1" si="7"/>
        <v>237</v>
      </c>
      <c r="S234" s="71">
        <f>IF(U234&gt;0,ROUND((U234),0),ROUND((P234*$P$1),0))</f>
        <v>100</v>
      </c>
      <c r="T234" s="49">
        <f ca="1">S234*O234</f>
        <v>0</v>
      </c>
      <c r="U234" s="114">
        <f>VLOOKUP(C234,Лист2!A$1:B$899,2,FALSE)</f>
        <v>100</v>
      </c>
    </row>
    <row r="235" spans="1:21" ht="17.25" thickBot="1" x14ac:dyDescent="0.3">
      <c r="A235" s="2"/>
      <c r="B235" s="231"/>
      <c r="C235" s="62"/>
      <c r="D235" s="4" t="s">
        <v>33</v>
      </c>
      <c r="E235" s="275"/>
      <c r="F235" s="5"/>
      <c r="G235" s="5"/>
      <c r="H235" s="5"/>
      <c r="I235" s="5"/>
      <c r="J235" s="5"/>
      <c r="K235" s="5"/>
      <c r="L235" s="5"/>
      <c r="M235" s="5"/>
      <c r="N235" s="82"/>
      <c r="O235" s="80" t="str">
        <f ca="1">IF(D235="цвет",SUM(O236:INDIRECT("N"&amp;R235)),IF(SUM(E235:N235)=0,"",SUM(E235:N235)))</f>
        <v/>
      </c>
      <c r="P235" s="55" t="s">
        <v>54</v>
      </c>
      <c r="Q235" s="56">
        <f t="shared" si="6"/>
        <v>4174</v>
      </c>
      <c r="R235" s="57">
        <f t="shared" ca="1" si="7"/>
        <v>237</v>
      </c>
      <c r="S235" s="56"/>
      <c r="T235" s="86"/>
      <c r="U235" s="114" t="e">
        <f>VLOOKUP(C235,Лист2!A$1:B$899,2,FALSE)</f>
        <v>#N/A</v>
      </c>
    </row>
    <row r="236" spans="1:21" ht="135" customHeight="1" x14ac:dyDescent="0.25">
      <c r="A236" s="2"/>
      <c r="B236" s="231"/>
      <c r="C236" s="62"/>
      <c r="D236" s="244" t="s">
        <v>420</v>
      </c>
      <c r="E236" s="245"/>
      <c r="F236" s="245"/>
      <c r="G236" s="245"/>
      <c r="H236" s="245"/>
      <c r="I236" s="245"/>
      <c r="J236" s="245"/>
      <c r="K236" s="245"/>
      <c r="L236" s="245"/>
      <c r="M236" s="245"/>
      <c r="N236" s="245"/>
      <c r="O236" s="80" t="str">
        <f ca="1">IF(D236="цвет",SUM(O237:INDIRECT("N"&amp;R236)),IF(SUM(E236:N236)=0,"",SUM(E236:N236)))</f>
        <v/>
      </c>
      <c r="P236" s="55" t="s">
        <v>54</v>
      </c>
      <c r="Q236" s="56">
        <f t="shared" si="6"/>
        <v>4174</v>
      </c>
      <c r="R236" s="57">
        <f t="shared" ca="1" si="7"/>
        <v>237</v>
      </c>
      <c r="S236" s="56"/>
      <c r="T236" s="86"/>
      <c r="U236" s="114" t="e">
        <f>VLOOKUP(C236,Лист2!A$1:B$899,2,FALSE)</f>
        <v>#N/A</v>
      </c>
    </row>
    <row r="237" spans="1:21" ht="17.45" customHeight="1" thickBot="1" x14ac:dyDescent="0.3">
      <c r="A237" s="2"/>
      <c r="B237" s="243"/>
      <c r="C237" s="64"/>
      <c r="D237" s="219" t="str">
        <f>HYPERLINK("https://miamia.ru/search/index.php?q="&amp;Q237&amp;"&amp;s=Поиск?utm_source=Excel&amp;utm_medium=Nalichie&amp;utm_content="&amp;Q237&amp;"","Посмотреть большую фотографию на сайте")</f>
        <v>Посмотреть большую фотографию на сайте</v>
      </c>
      <c r="E237" s="220"/>
      <c r="F237" s="220"/>
      <c r="G237" s="220"/>
      <c r="H237" s="220"/>
      <c r="I237" s="220"/>
      <c r="J237" s="220"/>
      <c r="K237" s="220"/>
      <c r="L237" s="220"/>
      <c r="M237" s="220"/>
      <c r="N237" s="220"/>
      <c r="O237" s="80" t="str">
        <f ca="1">IF(D237="цвет",SUM(O238:INDIRECT("N"&amp;R237)),IF(SUM(E237:N237)=0,"",SUM(E237:N237)))</f>
        <v/>
      </c>
      <c r="P237" s="55" t="s">
        <v>54</v>
      </c>
      <c r="Q237" s="56">
        <f t="shared" si="6"/>
        <v>4174</v>
      </c>
      <c r="R237" s="57">
        <f t="shared" ca="1" si="7"/>
        <v>237</v>
      </c>
      <c r="S237" s="56"/>
      <c r="T237" s="86"/>
      <c r="U237" s="114" t="e">
        <f>VLOOKUP(C237,Лист2!A$1:B$899,2,FALSE)</f>
        <v>#N/A</v>
      </c>
    </row>
    <row r="238" spans="1:21" ht="17.25" thickBot="1" x14ac:dyDescent="0.3">
      <c r="A238" s="2"/>
      <c r="B238" s="230" t="s">
        <v>282</v>
      </c>
      <c r="C238" s="70">
        <v>4178</v>
      </c>
      <c r="D238" s="83" t="s">
        <v>9</v>
      </c>
      <c r="E238" s="61" t="s">
        <v>10</v>
      </c>
      <c r="F238" s="61" t="s">
        <v>11</v>
      </c>
      <c r="G238" s="61" t="s">
        <v>12</v>
      </c>
      <c r="H238" s="61" t="s">
        <v>13</v>
      </c>
      <c r="I238" s="84" t="s">
        <v>14</v>
      </c>
      <c r="J238" s="84" t="s">
        <v>15</v>
      </c>
      <c r="K238" s="84" t="s">
        <v>16</v>
      </c>
      <c r="L238" s="84" t="s">
        <v>20</v>
      </c>
      <c r="M238" s="84" t="s">
        <v>21</v>
      </c>
      <c r="N238" s="85"/>
      <c r="O238" s="79">
        <f ca="1">IF(D238="цвет",SUM(O239:INDIRECT("N"&amp;R238)),IF(SUM(E238:N238)=0,"",SUM(E238:N238)))</f>
        <v>0</v>
      </c>
      <c r="P238" s="55">
        <v>2711</v>
      </c>
      <c r="Q238" s="56">
        <f t="shared" si="6"/>
        <v>4178</v>
      </c>
      <c r="R238" s="57">
        <f t="shared" ca="1" si="7"/>
        <v>242</v>
      </c>
      <c r="S238" s="71">
        <f>IF(U238&gt;0,ROUND((U238),0),ROUND((P238*$P$1),0))</f>
        <v>950</v>
      </c>
      <c r="T238" s="49">
        <f ca="1">S238*O238</f>
        <v>0</v>
      </c>
      <c r="U238" s="114">
        <f>VLOOKUP(C238,Лист2!A$1:B$899,2,FALSE)</f>
        <v>950</v>
      </c>
    </row>
    <row r="239" spans="1:21" ht="17.25" thickBot="1" x14ac:dyDescent="0.3">
      <c r="A239" s="2"/>
      <c r="B239" s="231"/>
      <c r="C239" s="62"/>
      <c r="D239" s="4" t="s">
        <v>28</v>
      </c>
      <c r="E239" s="5"/>
      <c r="F239" s="144"/>
      <c r="G239" s="5"/>
      <c r="H239" s="5"/>
      <c r="I239" s="5"/>
      <c r="J239" s="5"/>
      <c r="K239" s="5"/>
      <c r="L239" s="5"/>
      <c r="M239" s="5"/>
      <c r="N239" s="82"/>
      <c r="O239" s="80" t="str">
        <f ca="1">IF(D239="цвет",SUM(O240:INDIRECT("N"&amp;R239)),IF(SUM(E239:N239)=0,"",SUM(E239:N239)))</f>
        <v/>
      </c>
      <c r="P239" s="55" t="s">
        <v>54</v>
      </c>
      <c r="Q239" s="56">
        <f t="shared" si="6"/>
        <v>4178</v>
      </c>
      <c r="R239" s="57">
        <f t="shared" ca="1" si="7"/>
        <v>242</v>
      </c>
      <c r="S239" s="56"/>
      <c r="T239" s="86"/>
      <c r="U239" s="114" t="e">
        <f>VLOOKUP(C239,Лист2!A$1:B$899,2,FALSE)</f>
        <v>#N/A</v>
      </c>
    </row>
    <row r="240" spans="1:21" ht="17.25" thickBot="1" x14ac:dyDescent="0.3">
      <c r="A240" s="2"/>
      <c r="B240" s="231"/>
      <c r="C240" s="62"/>
      <c r="D240" s="4" t="s">
        <v>33</v>
      </c>
      <c r="E240" s="5"/>
      <c r="F240" s="5"/>
      <c r="G240" s="5"/>
      <c r="H240" s="5"/>
      <c r="I240" s="5"/>
      <c r="J240" s="5"/>
      <c r="K240" s="5"/>
      <c r="L240" s="5"/>
      <c r="M240" s="5"/>
      <c r="N240" s="82"/>
      <c r="O240" s="80" t="str">
        <f ca="1">IF(D240="цвет",SUM(O241:INDIRECT("N"&amp;R240)),IF(SUM(E240:N240)=0,"",SUM(E240:N240)))</f>
        <v/>
      </c>
      <c r="P240" s="55" t="s">
        <v>54</v>
      </c>
      <c r="Q240" s="56">
        <f t="shared" si="6"/>
        <v>4178</v>
      </c>
      <c r="R240" s="57">
        <f t="shared" ca="1" si="7"/>
        <v>242</v>
      </c>
      <c r="S240" s="56"/>
      <c r="T240" s="86"/>
      <c r="U240" s="114" t="e">
        <f>VLOOKUP(C240,Лист2!A$1:B$899,2,FALSE)</f>
        <v>#N/A</v>
      </c>
    </row>
    <row r="241" spans="1:21" ht="122.25" customHeight="1" x14ac:dyDescent="0.25">
      <c r="A241" s="2"/>
      <c r="B241" s="231"/>
      <c r="C241" s="62"/>
      <c r="D241" s="244" t="s">
        <v>284</v>
      </c>
      <c r="E241" s="245"/>
      <c r="F241" s="245"/>
      <c r="G241" s="245"/>
      <c r="H241" s="245"/>
      <c r="I241" s="245"/>
      <c r="J241" s="245"/>
      <c r="K241" s="245"/>
      <c r="L241" s="245"/>
      <c r="M241" s="245"/>
      <c r="N241" s="245"/>
      <c r="O241" s="80" t="str">
        <f ca="1">IF(D241="цвет",SUM(O242:INDIRECT("N"&amp;R241)),IF(SUM(E241:N241)=0,"",SUM(E241:N241)))</f>
        <v/>
      </c>
      <c r="P241" s="55" t="s">
        <v>54</v>
      </c>
      <c r="Q241" s="56">
        <f t="shared" si="6"/>
        <v>4178</v>
      </c>
      <c r="R241" s="57">
        <f t="shared" ca="1" si="7"/>
        <v>242</v>
      </c>
      <c r="S241" s="56"/>
      <c r="T241" s="86"/>
      <c r="U241" s="114" t="e">
        <f>VLOOKUP(C241,Лист2!A$1:B$899,2,FALSE)</f>
        <v>#N/A</v>
      </c>
    </row>
    <row r="242" spans="1:21" ht="17.45" customHeight="1" thickBot="1" x14ac:dyDescent="0.3">
      <c r="A242" s="2"/>
      <c r="B242" s="243"/>
      <c r="C242" s="64"/>
      <c r="D242" s="219" t="str">
        <f>HYPERLINK("https://miamia.ru/search/index.php?q="&amp;Q242&amp;"&amp;s=Поиск?utm_source=Excel&amp;utm_medium=Nalichie&amp;utm_content="&amp;Q242&amp;"","Посмотреть большую фотографию на сайте")</f>
        <v>Посмотреть большую фотографию на сайте</v>
      </c>
      <c r="E242" s="220"/>
      <c r="F242" s="220"/>
      <c r="G242" s="220"/>
      <c r="H242" s="220"/>
      <c r="I242" s="220"/>
      <c r="J242" s="220"/>
      <c r="K242" s="220"/>
      <c r="L242" s="220"/>
      <c r="M242" s="220"/>
      <c r="N242" s="220"/>
      <c r="O242" s="80" t="str">
        <f ca="1">IF(D242="цвет",SUM(O243:INDIRECT("N"&amp;R242)),IF(SUM(E242:N242)=0,"",SUM(E242:N242)))</f>
        <v/>
      </c>
      <c r="P242" s="55" t="s">
        <v>54</v>
      </c>
      <c r="Q242" s="56">
        <f t="shared" si="6"/>
        <v>4178</v>
      </c>
      <c r="R242" s="57">
        <f t="shared" ca="1" si="7"/>
        <v>242</v>
      </c>
      <c r="S242" s="56"/>
      <c r="T242" s="86"/>
      <c r="U242" s="114" t="e">
        <f>VLOOKUP(C242,Лист2!A$1:B$899,2,FALSE)</f>
        <v>#N/A</v>
      </c>
    </row>
    <row r="243" spans="1:21" ht="17.25" thickBot="1" x14ac:dyDescent="0.3">
      <c r="A243" s="2"/>
      <c r="B243" s="230" t="s">
        <v>282</v>
      </c>
      <c r="C243" s="70">
        <v>4179</v>
      </c>
      <c r="D243" s="83" t="s">
        <v>9</v>
      </c>
      <c r="E243" s="61" t="s">
        <v>10</v>
      </c>
      <c r="F243" s="84" t="s">
        <v>17</v>
      </c>
      <c r="G243" s="61" t="s">
        <v>18</v>
      </c>
      <c r="H243" s="61" t="s">
        <v>19</v>
      </c>
      <c r="I243" s="61" t="s">
        <v>22</v>
      </c>
      <c r="J243" s="84"/>
      <c r="K243" s="84"/>
      <c r="L243" s="84"/>
      <c r="M243" s="84"/>
      <c r="N243" s="85"/>
      <c r="O243" s="79">
        <f ca="1">IF(D243="цвет",SUM(O244:INDIRECT("N"&amp;R243)),IF(SUM(E243:N243)=0,"",SUM(E243:N243)))</f>
        <v>0</v>
      </c>
      <c r="P243" s="55">
        <v>3616</v>
      </c>
      <c r="Q243" s="56">
        <f t="shared" si="6"/>
        <v>4179</v>
      </c>
      <c r="R243" s="57">
        <f t="shared" ca="1" si="7"/>
        <v>247</v>
      </c>
      <c r="S243" s="71">
        <f>IF(U243&gt;0,ROUND((U243),0),ROUND((P243*$P$1),0))</f>
        <v>1450</v>
      </c>
      <c r="T243" s="49">
        <f ca="1">S243*O243</f>
        <v>0</v>
      </c>
      <c r="U243" s="114">
        <f>VLOOKUP(C243,Лист2!A$1:B$899,2,FALSE)</f>
        <v>1450</v>
      </c>
    </row>
    <row r="244" spans="1:21" ht="17.25" thickBot="1" x14ac:dyDescent="0.3">
      <c r="A244" s="2"/>
      <c r="B244" s="231"/>
      <c r="C244" s="62"/>
      <c r="D244" s="4" t="s">
        <v>28</v>
      </c>
      <c r="E244" s="5"/>
      <c r="F244" s="5"/>
      <c r="G244" s="5"/>
      <c r="H244" s="5"/>
      <c r="I244" s="5"/>
      <c r="J244" s="5"/>
      <c r="K244" s="5"/>
      <c r="L244" s="5"/>
      <c r="M244" s="5"/>
      <c r="N244" s="82"/>
      <c r="O244" s="80" t="str">
        <f ca="1">IF(D244="цвет",SUM(O245:INDIRECT("N"&amp;R244)),IF(SUM(E244:N244)=0,"",SUM(E244:N244)))</f>
        <v/>
      </c>
      <c r="P244" s="55" t="s">
        <v>54</v>
      </c>
      <c r="Q244" s="56">
        <f t="shared" si="6"/>
        <v>4179</v>
      </c>
      <c r="R244" s="57">
        <f t="shared" ca="1" si="7"/>
        <v>247</v>
      </c>
      <c r="S244" s="56"/>
      <c r="T244" s="86"/>
      <c r="U244" s="114" t="e">
        <f>VLOOKUP(C244,Лист2!A$1:B$899,2,FALSE)</f>
        <v>#N/A</v>
      </c>
    </row>
    <row r="245" spans="1:21" ht="17.25" thickBot="1" x14ac:dyDescent="0.3">
      <c r="A245" s="2"/>
      <c r="B245" s="231"/>
      <c r="C245" s="62"/>
      <c r="D245" s="4" t="s">
        <v>33</v>
      </c>
      <c r="E245" s="5"/>
      <c r="F245" s="5"/>
      <c r="G245" s="5"/>
      <c r="H245" s="144"/>
      <c r="I245" s="5"/>
      <c r="J245" s="5"/>
      <c r="K245" s="5"/>
      <c r="L245" s="5"/>
      <c r="M245" s="5"/>
      <c r="N245" s="82"/>
      <c r="O245" s="80" t="str">
        <f ca="1">IF(D245="цвет",SUM(O246:INDIRECT("N"&amp;R245)),IF(SUM(E245:N245)=0,"",SUM(E245:N245)))</f>
        <v/>
      </c>
      <c r="P245" s="55" t="s">
        <v>54</v>
      </c>
      <c r="Q245" s="56">
        <f t="shared" si="6"/>
        <v>4179</v>
      </c>
      <c r="R245" s="57">
        <f t="shared" ca="1" si="7"/>
        <v>247</v>
      </c>
      <c r="S245" s="56"/>
      <c r="T245" s="86"/>
      <c r="U245" s="114" t="e">
        <f>VLOOKUP(C245,Лист2!A$1:B$899,2,FALSE)</f>
        <v>#N/A</v>
      </c>
    </row>
    <row r="246" spans="1:21" ht="117.75" customHeight="1" x14ac:dyDescent="0.25">
      <c r="A246" s="2"/>
      <c r="B246" s="231"/>
      <c r="C246" s="62"/>
      <c r="D246" s="244" t="s">
        <v>286</v>
      </c>
      <c r="E246" s="245"/>
      <c r="F246" s="245"/>
      <c r="G246" s="245"/>
      <c r="H246" s="245"/>
      <c r="I246" s="245"/>
      <c r="J246" s="245"/>
      <c r="K246" s="245"/>
      <c r="L246" s="245"/>
      <c r="M246" s="245"/>
      <c r="N246" s="245"/>
      <c r="O246" s="80" t="str">
        <f ca="1">IF(D246="цвет",SUM(O247:INDIRECT("N"&amp;R246)),IF(SUM(E246:N246)=0,"",SUM(E246:N246)))</f>
        <v/>
      </c>
      <c r="P246" s="55" t="s">
        <v>54</v>
      </c>
      <c r="Q246" s="56">
        <f t="shared" si="6"/>
        <v>4179</v>
      </c>
      <c r="R246" s="57">
        <f t="shared" ca="1" si="7"/>
        <v>247</v>
      </c>
      <c r="S246" s="56"/>
      <c r="T246" s="86"/>
      <c r="U246" s="114" t="e">
        <f>VLOOKUP(C246,Лист2!A$1:B$899,2,FALSE)</f>
        <v>#N/A</v>
      </c>
    </row>
    <row r="247" spans="1:21" ht="17.45" customHeight="1" thickBot="1" x14ac:dyDescent="0.3">
      <c r="A247" s="2"/>
      <c r="B247" s="243"/>
      <c r="C247" s="64"/>
      <c r="D247" s="219" t="str">
        <f>HYPERLINK("https://miamia.ru/search/index.php?q="&amp;Q247&amp;"&amp;s=Поиск?utm_source=Excel&amp;utm_medium=Nalichie&amp;utm_content="&amp;Q247&amp;"","Посмотреть большую фотографию на сайте")</f>
        <v>Посмотреть большую фотографию на сайте</v>
      </c>
      <c r="E247" s="220"/>
      <c r="F247" s="220"/>
      <c r="G247" s="220"/>
      <c r="H247" s="220"/>
      <c r="I247" s="220"/>
      <c r="J247" s="220"/>
      <c r="K247" s="220"/>
      <c r="L247" s="220"/>
      <c r="M247" s="220"/>
      <c r="N247" s="220"/>
      <c r="O247" s="80" t="str">
        <f ca="1">IF(D247="цвет",SUM(O248:INDIRECT("N"&amp;R247)),IF(SUM(E247:N247)=0,"",SUM(E247:N247)))</f>
        <v/>
      </c>
      <c r="P247" s="55" t="s">
        <v>54</v>
      </c>
      <c r="Q247" s="56">
        <f t="shared" si="6"/>
        <v>4179</v>
      </c>
      <c r="R247" s="57">
        <f t="shared" ca="1" si="7"/>
        <v>247</v>
      </c>
      <c r="S247" s="56"/>
      <c r="T247" s="86"/>
      <c r="U247" s="114" t="e">
        <f>VLOOKUP(C247,Лист2!A$1:B$899,2,FALSE)</f>
        <v>#N/A</v>
      </c>
    </row>
    <row r="248" spans="1:21" ht="23.1" customHeight="1" thickBot="1" x14ac:dyDescent="0.3">
      <c r="A248" s="2"/>
      <c r="B248" s="21" t="s">
        <v>153</v>
      </c>
      <c r="C248" s="22"/>
      <c r="D248" s="23"/>
      <c r="E248" s="24"/>
      <c r="F248" s="24"/>
      <c r="G248" s="24"/>
      <c r="H248" s="24"/>
      <c r="I248" s="24"/>
      <c r="J248" s="24"/>
      <c r="K248" s="24"/>
      <c r="L248" s="24"/>
      <c r="M248" s="24"/>
      <c r="N248" s="25"/>
      <c r="O248" s="77" t="str">
        <f ca="1">IF(D248="цвет",SUM(O249:INDIRECT("N"&amp;R248)),IF(SUM(E248:N248)=0,"",SUM(E248:N248)))</f>
        <v/>
      </c>
      <c r="P248" s="55" t="s">
        <v>54</v>
      </c>
      <c r="Q248" s="43">
        <f t="shared" si="6"/>
        <v>4179</v>
      </c>
      <c r="R248" s="57">
        <f t="shared" ca="1" si="7"/>
        <v>252</v>
      </c>
      <c r="U248" s="114" t="e">
        <f>VLOOKUP(C248,Лист2!A$1:B$899,2,FALSE)</f>
        <v>#N/A</v>
      </c>
    </row>
    <row r="249" spans="1:21" ht="17.25" thickBot="1" x14ac:dyDescent="0.3">
      <c r="A249" s="2"/>
      <c r="B249" s="231" t="s">
        <v>149</v>
      </c>
      <c r="C249" s="62">
        <v>4090</v>
      </c>
      <c r="D249" s="87" t="s">
        <v>9</v>
      </c>
      <c r="E249" s="84" t="s">
        <v>10</v>
      </c>
      <c r="F249" s="84" t="s">
        <v>11</v>
      </c>
      <c r="G249" s="61" t="s">
        <v>12</v>
      </c>
      <c r="H249" s="61" t="s">
        <v>13</v>
      </c>
      <c r="I249" s="84" t="s">
        <v>14</v>
      </c>
      <c r="J249" s="84" t="s">
        <v>15</v>
      </c>
      <c r="K249" s="84" t="s">
        <v>16</v>
      </c>
      <c r="L249" s="8"/>
      <c r="M249" s="8"/>
      <c r="N249" s="8"/>
      <c r="O249" s="47">
        <f ca="1">IF(D249="цвет",SUM(O250:INDIRECT("N"&amp;R249)),IF(SUM(E249:N249)=0,"",SUM(E249:N249)))</f>
        <v>0</v>
      </c>
      <c r="P249" s="55">
        <v>2324</v>
      </c>
      <c r="Q249" s="43">
        <f t="shared" si="6"/>
        <v>4090</v>
      </c>
      <c r="R249" s="57">
        <f t="shared" ca="1" si="7"/>
        <v>252</v>
      </c>
      <c r="S249" s="71">
        <f>IF(U249&gt;0,ROUND((U249),0),ROUND((P249*$P$1),0))</f>
        <v>850</v>
      </c>
      <c r="T249" s="72">
        <f ca="1">O249*S249</f>
        <v>0</v>
      </c>
      <c r="U249" s="114">
        <f>VLOOKUP(C249,Лист2!A$1:B$899,2,FALSE)</f>
        <v>850</v>
      </c>
    </row>
    <row r="250" spans="1:21" ht="16.5" customHeight="1" thickBot="1" x14ac:dyDescent="0.3">
      <c r="A250" s="2"/>
      <c r="B250" s="231"/>
      <c r="C250" s="62"/>
      <c r="D250" s="39" t="s">
        <v>77</v>
      </c>
      <c r="E250" s="276"/>
      <c r="F250" s="66"/>
      <c r="G250" s="66"/>
      <c r="H250" s="66"/>
      <c r="I250" s="66"/>
      <c r="J250" s="277"/>
      <c r="K250" s="66"/>
      <c r="L250" s="66"/>
      <c r="M250" s="66"/>
      <c r="N250" s="66"/>
      <c r="O250" s="77" t="str">
        <f ca="1">IF(D250="цвет",SUM(O251:INDIRECT("N"&amp;R250)),IF(SUM(E250:N250)=0,"",SUM(E250:N250)))</f>
        <v/>
      </c>
      <c r="P250" s="55" t="s">
        <v>54</v>
      </c>
      <c r="Q250" s="43">
        <f t="shared" si="6"/>
        <v>4090</v>
      </c>
      <c r="R250" s="57">
        <f t="shared" ca="1" si="7"/>
        <v>252</v>
      </c>
      <c r="S250" s="56"/>
      <c r="T250" s="63"/>
      <c r="U250" s="114" t="e">
        <f>VLOOKUP(C250,Лист2!A$1:B$899,2,FALSE)</f>
        <v>#N/A</v>
      </c>
    </row>
    <row r="251" spans="1:21" ht="135" customHeight="1" x14ac:dyDescent="0.25">
      <c r="A251" s="2"/>
      <c r="B251" s="231"/>
      <c r="C251" s="62"/>
      <c r="D251" s="244" t="s">
        <v>165</v>
      </c>
      <c r="E251" s="245"/>
      <c r="F251" s="245"/>
      <c r="G251" s="245"/>
      <c r="H251" s="245"/>
      <c r="I251" s="245"/>
      <c r="J251" s="245"/>
      <c r="K251" s="245"/>
      <c r="L251" s="245"/>
      <c r="M251" s="245"/>
      <c r="N251" s="246"/>
      <c r="O251" s="77" t="str">
        <f ca="1">IF(D251="цвет",SUM(O252:INDIRECT("N"&amp;R251)),IF(SUM(E251:N251)=0,"",SUM(E251:N251)))</f>
        <v/>
      </c>
      <c r="P251" s="55" t="s">
        <v>54</v>
      </c>
      <c r="Q251" s="43">
        <f t="shared" si="6"/>
        <v>4090</v>
      </c>
      <c r="R251" s="57">
        <f t="shared" ca="1" si="7"/>
        <v>252</v>
      </c>
      <c r="S251" s="56"/>
      <c r="T251" s="63"/>
      <c r="U251" s="114" t="e">
        <f>VLOOKUP(C251,Лист2!A$1:B$899,2,FALSE)</f>
        <v>#N/A</v>
      </c>
    </row>
    <row r="252" spans="1:21" ht="17.45" customHeight="1" thickBot="1" x14ac:dyDescent="0.3">
      <c r="A252" s="2"/>
      <c r="B252" s="233"/>
      <c r="C252" s="64"/>
      <c r="D252" s="219" t="str">
        <f>HYPERLINK("https://miamia.ru/search/index.php?q="&amp;Q252&amp;"&amp;s=Поиск?utm_source=Excel&amp;utm_medium=Nalichie&amp;utm_content="&amp;Q252&amp;"","Посмотреть большую фотографию на сайте")</f>
        <v>Посмотреть большую фотографию на сайте</v>
      </c>
      <c r="E252" s="220"/>
      <c r="F252" s="220"/>
      <c r="G252" s="220"/>
      <c r="H252" s="220"/>
      <c r="I252" s="220"/>
      <c r="J252" s="220"/>
      <c r="K252" s="220"/>
      <c r="L252" s="220"/>
      <c r="M252" s="220"/>
      <c r="N252" s="221"/>
      <c r="O252" s="77" t="str">
        <f ca="1">IF(D252="цвет",SUM(O253:INDIRECT("N"&amp;R252)),IF(SUM(E252:N252)=0,"",SUM(E252:N252)))</f>
        <v/>
      </c>
      <c r="P252" s="55" t="s">
        <v>54</v>
      </c>
      <c r="Q252" s="43">
        <f t="shared" si="6"/>
        <v>4090</v>
      </c>
      <c r="R252" s="57">
        <f t="shared" ca="1" si="7"/>
        <v>252</v>
      </c>
      <c r="S252" s="56"/>
      <c r="T252" s="63"/>
      <c r="U252" s="114" t="e">
        <f>VLOOKUP(C252,Лист2!A$1:B$899,2,FALSE)</f>
        <v>#N/A</v>
      </c>
    </row>
    <row r="253" spans="1:21" ht="17.25" thickBot="1" x14ac:dyDescent="0.3">
      <c r="A253" s="2"/>
      <c r="B253" s="231" t="s">
        <v>149</v>
      </c>
      <c r="C253" s="62">
        <v>4093</v>
      </c>
      <c r="D253" s="87" t="s">
        <v>9</v>
      </c>
      <c r="E253" s="84" t="s">
        <v>10</v>
      </c>
      <c r="F253" s="61" t="s">
        <v>17</v>
      </c>
      <c r="G253" s="61" t="s">
        <v>18</v>
      </c>
      <c r="H253" s="84" t="s">
        <v>19</v>
      </c>
      <c r="I253" s="84" t="s">
        <v>22</v>
      </c>
      <c r="J253" s="84"/>
      <c r="K253" s="84"/>
      <c r="L253" s="8"/>
      <c r="M253" s="8"/>
      <c r="N253" s="8"/>
      <c r="O253" s="47">
        <f ca="1">IF(D253="цвет",SUM(O254:INDIRECT("N"&amp;R253)),IF(SUM(E253:N253)=0,"",SUM(E253:N253)))</f>
        <v>0</v>
      </c>
      <c r="P253" s="55">
        <v>2841</v>
      </c>
      <c r="Q253" s="43">
        <f t="shared" si="6"/>
        <v>4093</v>
      </c>
      <c r="R253" s="57">
        <f t="shared" ca="1" si="7"/>
        <v>256</v>
      </c>
      <c r="S253" s="71">
        <f>IF(U253&gt;0,ROUND((U253),0),ROUND((P253*$P$1),0))</f>
        <v>1250</v>
      </c>
      <c r="T253" s="72">
        <f ca="1">O253*S253</f>
        <v>0</v>
      </c>
      <c r="U253" s="114">
        <f>VLOOKUP(C253,Лист2!A$1:B$899,2,FALSE)</f>
        <v>1250</v>
      </c>
    </row>
    <row r="254" spans="1:21" ht="16.5" customHeight="1" thickBot="1" x14ac:dyDescent="0.3">
      <c r="A254" s="2"/>
      <c r="B254" s="231"/>
      <c r="C254" s="62"/>
      <c r="D254" s="39" t="s">
        <v>77</v>
      </c>
      <c r="E254" s="66"/>
      <c r="F254" s="277"/>
      <c r="G254" s="277"/>
      <c r="H254" s="277"/>
      <c r="I254" s="66"/>
      <c r="J254" s="66"/>
      <c r="K254" s="66"/>
      <c r="L254" s="66"/>
      <c r="M254" s="66"/>
      <c r="N254" s="66"/>
      <c r="O254" s="77" t="str">
        <f ca="1">IF(D254="цвет",SUM(O255:INDIRECT("N"&amp;R254)),IF(SUM(E254:N254)=0,"",SUM(E254:N254)))</f>
        <v/>
      </c>
      <c r="P254" s="55" t="s">
        <v>54</v>
      </c>
      <c r="Q254" s="43">
        <f t="shared" si="6"/>
        <v>4093</v>
      </c>
      <c r="R254" s="57">
        <f t="shared" ca="1" si="7"/>
        <v>256</v>
      </c>
      <c r="S254" s="56"/>
      <c r="T254" s="63"/>
      <c r="U254" s="114" t="e">
        <f>VLOOKUP(C254,Лист2!A$1:B$899,2,FALSE)</f>
        <v>#N/A</v>
      </c>
    </row>
    <row r="255" spans="1:21" ht="135" customHeight="1" x14ac:dyDescent="0.25">
      <c r="A255" s="2"/>
      <c r="B255" s="231"/>
      <c r="C255" s="62"/>
      <c r="D255" s="244" t="s">
        <v>166</v>
      </c>
      <c r="E255" s="245"/>
      <c r="F255" s="245"/>
      <c r="G255" s="245"/>
      <c r="H255" s="245"/>
      <c r="I255" s="245"/>
      <c r="J255" s="245"/>
      <c r="K255" s="245"/>
      <c r="L255" s="245"/>
      <c r="M255" s="245"/>
      <c r="N255" s="246"/>
      <c r="O255" s="77" t="str">
        <f ca="1">IF(D255="цвет",SUM(O256:INDIRECT("N"&amp;R255)),IF(SUM(E255:N255)=0,"",SUM(E255:N255)))</f>
        <v/>
      </c>
      <c r="P255" s="55" t="s">
        <v>54</v>
      </c>
      <c r="Q255" s="43">
        <f t="shared" si="6"/>
        <v>4093</v>
      </c>
      <c r="R255" s="57">
        <f t="shared" ca="1" si="7"/>
        <v>256</v>
      </c>
      <c r="S255" s="56"/>
      <c r="T255" s="63"/>
      <c r="U255" s="114" t="e">
        <f>VLOOKUP(C255,Лист2!A$1:B$899,2,FALSE)</f>
        <v>#N/A</v>
      </c>
    </row>
    <row r="256" spans="1:21" ht="17.45" customHeight="1" thickBot="1" x14ac:dyDescent="0.3">
      <c r="A256" s="2"/>
      <c r="B256" s="233"/>
      <c r="C256" s="64"/>
      <c r="D256" s="219" t="str">
        <f>HYPERLINK("https://miamia.ru/search/index.php?q="&amp;Q256&amp;"&amp;s=Поиск?utm_source=Excel&amp;utm_medium=Nalichie&amp;utm_content="&amp;Q256&amp;"","Посмотреть большую фотографию на сайте")</f>
        <v>Посмотреть большую фотографию на сайте</v>
      </c>
      <c r="E256" s="220"/>
      <c r="F256" s="220"/>
      <c r="G256" s="220"/>
      <c r="H256" s="220"/>
      <c r="I256" s="220"/>
      <c r="J256" s="220"/>
      <c r="K256" s="220"/>
      <c r="L256" s="220"/>
      <c r="M256" s="220"/>
      <c r="N256" s="221"/>
      <c r="O256" s="77" t="str">
        <f ca="1">IF(D256="цвет",SUM(O257:INDIRECT("N"&amp;R256)),IF(SUM(E256:N256)=0,"",SUM(E256:N256)))</f>
        <v/>
      </c>
      <c r="P256" s="55" t="s">
        <v>54</v>
      </c>
      <c r="Q256" s="43">
        <f t="shared" si="6"/>
        <v>4093</v>
      </c>
      <c r="R256" s="57">
        <f t="shared" ca="1" si="7"/>
        <v>256</v>
      </c>
      <c r="S256" s="56"/>
      <c r="T256" s="63"/>
      <c r="U256" s="114" t="e">
        <f>VLOOKUP(C256,Лист2!A$1:B$899,2,FALSE)</f>
        <v>#N/A</v>
      </c>
    </row>
    <row r="257" spans="1:21" ht="17.25" thickBot="1" x14ac:dyDescent="0.3">
      <c r="A257" s="2"/>
      <c r="B257" s="231" t="s">
        <v>149</v>
      </c>
      <c r="C257" s="62">
        <v>4095</v>
      </c>
      <c r="D257" s="87" t="s">
        <v>9</v>
      </c>
      <c r="E257" s="84" t="s">
        <v>10</v>
      </c>
      <c r="F257" s="61" t="s">
        <v>17</v>
      </c>
      <c r="G257" s="61" t="s">
        <v>18</v>
      </c>
      <c r="H257" s="84" t="s">
        <v>19</v>
      </c>
      <c r="I257" s="84" t="s">
        <v>22</v>
      </c>
      <c r="J257" s="84"/>
      <c r="K257" s="84"/>
      <c r="L257" s="8"/>
      <c r="M257" s="8"/>
      <c r="N257" s="8"/>
      <c r="O257" s="47">
        <f ca="1">IF(D257="цвет",SUM(O258:INDIRECT("N"&amp;R257)),IF(SUM(E257:N257)=0,"",SUM(E257:N257)))</f>
        <v>0</v>
      </c>
      <c r="P257" s="55">
        <v>2841</v>
      </c>
      <c r="Q257" s="43">
        <f t="shared" si="6"/>
        <v>4095</v>
      </c>
      <c r="R257" s="57">
        <f t="shared" ca="1" si="7"/>
        <v>260</v>
      </c>
      <c r="S257" s="71">
        <f>IF(U257&gt;0,ROUND((U257),0),ROUND((P257*$P$1),0))</f>
        <v>950</v>
      </c>
      <c r="T257" s="72">
        <f ca="1">O257*S257</f>
        <v>0</v>
      </c>
      <c r="U257" s="114">
        <f>VLOOKUP(C257,Лист2!A$1:B$899,2,FALSE)</f>
        <v>950</v>
      </c>
    </row>
    <row r="258" spans="1:21" ht="16.5" customHeight="1" thickBot="1" x14ac:dyDescent="0.3">
      <c r="A258" s="2"/>
      <c r="B258" s="231"/>
      <c r="C258" s="62"/>
      <c r="D258" s="39" t="s">
        <v>77</v>
      </c>
      <c r="E258" s="66"/>
      <c r="F258" s="276"/>
      <c r="G258" s="66"/>
      <c r="H258" s="66"/>
      <c r="I258" s="66"/>
      <c r="J258" s="66"/>
      <c r="K258" s="66"/>
      <c r="L258" s="66"/>
      <c r="M258" s="66"/>
      <c r="N258" s="66"/>
      <c r="O258" s="77" t="str">
        <f ca="1">IF(D258="цвет",SUM(O259:INDIRECT("N"&amp;R258)),IF(SUM(E258:N258)=0,"",SUM(E258:N258)))</f>
        <v/>
      </c>
      <c r="P258" s="55" t="s">
        <v>54</v>
      </c>
      <c r="Q258" s="43">
        <f t="shared" si="6"/>
        <v>4095</v>
      </c>
      <c r="R258" s="57">
        <f t="shared" ca="1" si="7"/>
        <v>260</v>
      </c>
      <c r="S258" s="56"/>
      <c r="T258" s="63"/>
      <c r="U258" s="114" t="e">
        <f>VLOOKUP(C258,Лист2!A$1:B$899,2,FALSE)</f>
        <v>#N/A</v>
      </c>
    </row>
    <row r="259" spans="1:21" ht="135" customHeight="1" x14ac:dyDescent="0.25">
      <c r="A259" s="2"/>
      <c r="B259" s="231"/>
      <c r="C259" s="62"/>
      <c r="D259" s="244" t="s">
        <v>167</v>
      </c>
      <c r="E259" s="245"/>
      <c r="F259" s="245"/>
      <c r="G259" s="245"/>
      <c r="H259" s="245"/>
      <c r="I259" s="245"/>
      <c r="J259" s="245"/>
      <c r="K259" s="245"/>
      <c r="L259" s="245"/>
      <c r="M259" s="245"/>
      <c r="N259" s="246"/>
      <c r="O259" s="77" t="str">
        <f ca="1">IF(D259="цвет",SUM(O260:INDIRECT("N"&amp;R259)),IF(SUM(E259:N259)=0,"",SUM(E259:N259)))</f>
        <v/>
      </c>
      <c r="P259" s="55" t="s">
        <v>54</v>
      </c>
      <c r="Q259" s="43">
        <f t="shared" si="6"/>
        <v>4095</v>
      </c>
      <c r="R259" s="57">
        <f t="shared" ca="1" si="7"/>
        <v>260</v>
      </c>
      <c r="S259" s="56"/>
      <c r="T259" s="63"/>
      <c r="U259" s="114" t="e">
        <f>VLOOKUP(C259,Лист2!A$1:B$899,2,FALSE)</f>
        <v>#N/A</v>
      </c>
    </row>
    <row r="260" spans="1:21" ht="17.45" customHeight="1" thickBot="1" x14ac:dyDescent="0.3">
      <c r="A260" s="2"/>
      <c r="B260" s="233"/>
      <c r="C260" s="64"/>
      <c r="D260" s="219" t="str">
        <f>HYPERLINK("https://miamia.ru/search/index.php?q="&amp;Q260&amp;"&amp;s=Поиск?utm_source=Excel&amp;utm_medium=Nalichie&amp;utm_content="&amp;Q260&amp;"","Посмотреть большую фотографию на сайте")</f>
        <v>Посмотреть большую фотографию на сайте</v>
      </c>
      <c r="E260" s="220"/>
      <c r="F260" s="220"/>
      <c r="G260" s="220"/>
      <c r="H260" s="220"/>
      <c r="I260" s="220"/>
      <c r="J260" s="220"/>
      <c r="K260" s="220"/>
      <c r="L260" s="220"/>
      <c r="M260" s="220"/>
      <c r="N260" s="221"/>
      <c r="O260" s="77" t="str">
        <f ca="1">IF(D260="цвет",SUM(O261:INDIRECT("N"&amp;R260)),IF(SUM(E260:N260)=0,"",SUM(E260:N260)))</f>
        <v/>
      </c>
      <c r="P260" s="55" t="s">
        <v>54</v>
      </c>
      <c r="Q260" s="43">
        <f t="shared" si="6"/>
        <v>4095</v>
      </c>
      <c r="R260" s="57">
        <f t="shared" ca="1" si="7"/>
        <v>260</v>
      </c>
      <c r="S260" s="56"/>
      <c r="T260" s="63"/>
      <c r="U260" s="114" t="e">
        <f>VLOOKUP(C260,Лист2!A$1:B$899,2,FALSE)</f>
        <v>#N/A</v>
      </c>
    </row>
    <row r="261" spans="1:21" ht="17.25" thickBot="1" x14ac:dyDescent="0.3">
      <c r="A261" s="2"/>
      <c r="B261" s="231" t="s">
        <v>149</v>
      </c>
      <c r="C261" s="62">
        <v>4098</v>
      </c>
      <c r="D261" s="87" t="s">
        <v>9</v>
      </c>
      <c r="E261" s="84" t="s">
        <v>10</v>
      </c>
      <c r="F261" s="8" t="s">
        <v>11</v>
      </c>
      <c r="G261" s="88" t="s">
        <v>12</v>
      </c>
      <c r="H261" s="88" t="s">
        <v>13</v>
      </c>
      <c r="I261" s="8" t="s">
        <v>14</v>
      </c>
      <c r="J261" s="8" t="s">
        <v>15</v>
      </c>
      <c r="K261" s="8" t="s">
        <v>16</v>
      </c>
      <c r="L261" s="8" t="s">
        <v>20</v>
      </c>
      <c r="M261" s="8" t="s">
        <v>21</v>
      </c>
      <c r="N261" s="8"/>
      <c r="O261" s="47">
        <f ca="1">IF(D261="цвет",SUM(O262:INDIRECT("N"&amp;R261)),IF(SUM(E261:N261)=0,"",SUM(E261:N261)))</f>
        <v>0</v>
      </c>
      <c r="P261" s="55">
        <v>2582</v>
      </c>
      <c r="Q261" s="43">
        <f t="shared" si="6"/>
        <v>4098</v>
      </c>
      <c r="R261" s="57">
        <f t="shared" ca="1" si="7"/>
        <v>264</v>
      </c>
      <c r="S261" s="71">
        <f>IF(U261&gt;0,ROUND((U261),0),ROUND((P261*$P$1),0))</f>
        <v>950</v>
      </c>
      <c r="T261" s="72">
        <f ca="1">O261*S261</f>
        <v>0</v>
      </c>
      <c r="U261" s="114">
        <f>VLOOKUP(C261,Лист2!A$1:B$899,2,FALSE)</f>
        <v>950</v>
      </c>
    </row>
    <row r="262" spans="1:21" ht="16.5" customHeight="1" thickBot="1" x14ac:dyDescent="0.3">
      <c r="A262" s="2"/>
      <c r="B262" s="231"/>
      <c r="C262" s="62"/>
      <c r="D262" s="39" t="s">
        <v>77</v>
      </c>
      <c r="E262" s="66"/>
      <c r="F262" s="276"/>
      <c r="G262" s="66"/>
      <c r="H262" s="66"/>
      <c r="I262" s="66"/>
      <c r="J262" s="66"/>
      <c r="K262" s="277"/>
      <c r="L262" s="277"/>
      <c r="M262" s="66"/>
      <c r="N262" s="66"/>
      <c r="O262" s="77" t="str">
        <f ca="1">IF(D262="цвет",SUM(O263:INDIRECT("N"&amp;R262)),IF(SUM(E262:N262)=0,"",SUM(E262:N262)))</f>
        <v/>
      </c>
      <c r="P262" s="55" t="s">
        <v>54</v>
      </c>
      <c r="Q262" s="43">
        <f t="shared" si="6"/>
        <v>4098</v>
      </c>
      <c r="R262" s="57">
        <f t="shared" ca="1" si="7"/>
        <v>264</v>
      </c>
      <c r="S262" s="56"/>
      <c r="T262" s="63"/>
      <c r="U262" s="114" t="e">
        <f>VLOOKUP(C262,Лист2!A$1:B$899,2,FALSE)</f>
        <v>#N/A</v>
      </c>
    </row>
    <row r="263" spans="1:21" ht="135" customHeight="1" x14ac:dyDescent="0.25">
      <c r="A263" s="2"/>
      <c r="B263" s="231"/>
      <c r="C263" s="62"/>
      <c r="D263" s="244" t="s">
        <v>168</v>
      </c>
      <c r="E263" s="245"/>
      <c r="F263" s="245"/>
      <c r="G263" s="245"/>
      <c r="H263" s="245"/>
      <c r="I263" s="245"/>
      <c r="J263" s="245"/>
      <c r="K263" s="245"/>
      <c r="L263" s="245"/>
      <c r="M263" s="245"/>
      <c r="N263" s="246"/>
      <c r="O263" s="77" t="str">
        <f ca="1">IF(D263="цвет",SUM(O264:INDIRECT("N"&amp;R263)),IF(SUM(E263:N263)=0,"",SUM(E263:N263)))</f>
        <v/>
      </c>
      <c r="P263" s="55" t="s">
        <v>54</v>
      </c>
      <c r="Q263" s="43">
        <f t="shared" si="6"/>
        <v>4098</v>
      </c>
      <c r="R263" s="57">
        <f t="shared" ca="1" si="7"/>
        <v>264</v>
      </c>
      <c r="S263" s="56"/>
      <c r="T263" s="63"/>
      <c r="U263" s="114" t="e">
        <f>VLOOKUP(C263,Лист2!A$1:B$899,2,FALSE)</f>
        <v>#N/A</v>
      </c>
    </row>
    <row r="264" spans="1:21" ht="17.45" customHeight="1" thickBot="1" x14ac:dyDescent="0.3">
      <c r="A264" s="2"/>
      <c r="B264" s="233"/>
      <c r="C264" s="64"/>
      <c r="D264" s="219" t="str">
        <f>HYPERLINK("https://miamia.ru/search/index.php?q="&amp;Q264&amp;"&amp;s=Поиск?utm_source=Excel&amp;utm_medium=Nalichie&amp;utm_content="&amp;Q264&amp;"","Посмотреть большую фотографию на сайте")</f>
        <v>Посмотреть большую фотографию на сайте</v>
      </c>
      <c r="E264" s="220"/>
      <c r="F264" s="220"/>
      <c r="G264" s="220"/>
      <c r="H264" s="220"/>
      <c r="I264" s="220"/>
      <c r="J264" s="220"/>
      <c r="K264" s="220"/>
      <c r="L264" s="220"/>
      <c r="M264" s="220"/>
      <c r="N264" s="221"/>
      <c r="O264" s="77" t="str">
        <f ca="1">IF(D264="цвет",SUM(O265:INDIRECT("N"&amp;R264)),IF(SUM(E264:N264)=0,"",SUM(E264:N264)))</f>
        <v/>
      </c>
      <c r="P264" s="55" t="s">
        <v>54</v>
      </c>
      <c r="Q264" s="43">
        <f t="shared" si="6"/>
        <v>4098</v>
      </c>
      <c r="R264" s="57">
        <f t="shared" ca="1" si="7"/>
        <v>264</v>
      </c>
      <c r="S264" s="56"/>
      <c r="T264" s="63"/>
      <c r="U264" s="114" t="e">
        <f>VLOOKUP(C264,Лист2!A$1:B$899,2,FALSE)</f>
        <v>#N/A</v>
      </c>
    </row>
    <row r="265" spans="1:21" ht="17.25" thickBot="1" x14ac:dyDescent="0.3">
      <c r="A265" s="2"/>
      <c r="B265" s="231" t="s">
        <v>149</v>
      </c>
      <c r="C265" s="62">
        <v>4099</v>
      </c>
      <c r="D265" s="87" t="s">
        <v>9</v>
      </c>
      <c r="E265" s="84" t="s">
        <v>10</v>
      </c>
      <c r="F265" s="61" t="s">
        <v>17</v>
      </c>
      <c r="G265" s="61" t="s">
        <v>18</v>
      </c>
      <c r="H265" s="84" t="s">
        <v>19</v>
      </c>
      <c r="I265" s="84" t="s">
        <v>22</v>
      </c>
      <c r="J265" s="84"/>
      <c r="K265" s="84"/>
      <c r="L265" s="8"/>
      <c r="M265" s="8"/>
      <c r="N265" s="8"/>
      <c r="O265" s="47">
        <f ca="1">IF(D265="цвет",SUM(O266:INDIRECT("N"&amp;R265)),IF(SUM(E265:N265)=0,"",SUM(E265:N265)))</f>
        <v>0</v>
      </c>
      <c r="P265" s="55">
        <v>3487</v>
      </c>
      <c r="Q265" s="43">
        <f t="shared" si="6"/>
        <v>4099</v>
      </c>
      <c r="R265" s="57">
        <f t="shared" ca="1" si="7"/>
        <v>268</v>
      </c>
      <c r="S265" s="71">
        <f>IF(U265&gt;0,ROUND((U265),0),ROUND((P265*$P$1),0))</f>
        <v>1450</v>
      </c>
      <c r="T265" s="72">
        <f ca="1">O265*S265</f>
        <v>0</v>
      </c>
      <c r="U265" s="114">
        <f>VLOOKUP(C265,Лист2!A$1:B$899,2,FALSE)</f>
        <v>1450</v>
      </c>
    </row>
    <row r="266" spans="1:21" ht="17.25" thickBot="1" x14ac:dyDescent="0.3">
      <c r="A266" s="2"/>
      <c r="B266" s="231"/>
      <c r="C266" s="62"/>
      <c r="D266" s="39" t="s">
        <v>77</v>
      </c>
      <c r="E266" s="66"/>
      <c r="F266" s="66"/>
      <c r="G266" s="66"/>
      <c r="H266" s="277"/>
      <c r="I266" s="66"/>
      <c r="J266" s="66"/>
      <c r="K266" s="66"/>
      <c r="L266" s="66"/>
      <c r="M266" s="66"/>
      <c r="N266" s="66"/>
      <c r="O266" s="77" t="str">
        <f ca="1">IF(D266="цвет",SUM(O267:INDIRECT("N"&amp;R266)),IF(SUM(E266:N266)=0,"",SUM(E266:N266)))</f>
        <v/>
      </c>
      <c r="P266" s="55" t="s">
        <v>54</v>
      </c>
      <c r="Q266" s="43">
        <f t="shared" si="6"/>
        <v>4099</v>
      </c>
      <c r="R266" s="57">
        <f t="shared" ca="1" si="7"/>
        <v>268</v>
      </c>
      <c r="S266" s="56"/>
      <c r="T266" s="63"/>
      <c r="U266" s="114" t="e">
        <f>VLOOKUP(C266,Лист2!A$1:B$899,2,FALSE)</f>
        <v>#N/A</v>
      </c>
    </row>
    <row r="267" spans="1:21" ht="135" customHeight="1" x14ac:dyDescent="0.25">
      <c r="A267" s="2"/>
      <c r="B267" s="231"/>
      <c r="C267" s="62"/>
      <c r="D267" s="244" t="s">
        <v>169</v>
      </c>
      <c r="E267" s="245"/>
      <c r="F267" s="245"/>
      <c r="G267" s="245"/>
      <c r="H267" s="245"/>
      <c r="I267" s="245"/>
      <c r="J267" s="245"/>
      <c r="K267" s="245"/>
      <c r="L267" s="245"/>
      <c r="M267" s="245"/>
      <c r="N267" s="246"/>
      <c r="O267" s="77" t="str">
        <f ca="1">IF(D267="цвет",SUM(O268:INDIRECT("N"&amp;R267)),IF(SUM(E267:N267)=0,"",SUM(E267:N267)))</f>
        <v/>
      </c>
      <c r="P267" s="55" t="s">
        <v>54</v>
      </c>
      <c r="Q267" s="43">
        <f t="shared" ref="Q267:Q330" si="8">IF(C267&lt;&gt;0,C267,Q266)</f>
        <v>4099</v>
      </c>
      <c r="R267" s="57">
        <f t="shared" ref="R267:R330" ca="1" si="9">IF(D267="Посмотреть большую фотографию на сайте",CELL("строка",O267),R268)</f>
        <v>268</v>
      </c>
      <c r="S267" s="56"/>
      <c r="T267" s="63"/>
      <c r="U267" s="114" t="e">
        <f>VLOOKUP(C267,Лист2!A$1:B$899,2,FALSE)</f>
        <v>#N/A</v>
      </c>
    </row>
    <row r="268" spans="1:21" ht="17.45" customHeight="1" thickBot="1" x14ac:dyDescent="0.3">
      <c r="A268" s="2"/>
      <c r="B268" s="233"/>
      <c r="C268" s="64"/>
      <c r="D268" s="219" t="str">
        <f>HYPERLINK("https://miamia.ru/search/index.php?q="&amp;Q268&amp;"&amp;s=Поиск?utm_source=Excel&amp;utm_medium=Nalichie&amp;utm_content="&amp;Q268&amp;"","Посмотреть большую фотографию на сайте")</f>
        <v>Посмотреть большую фотографию на сайте</v>
      </c>
      <c r="E268" s="220"/>
      <c r="F268" s="220"/>
      <c r="G268" s="220"/>
      <c r="H268" s="220"/>
      <c r="I268" s="220"/>
      <c r="J268" s="220"/>
      <c r="K268" s="220"/>
      <c r="L268" s="220"/>
      <c r="M268" s="220"/>
      <c r="N268" s="221"/>
      <c r="O268" s="77" t="str">
        <f ca="1">IF(D268="цвет",SUM(O269:INDIRECT("N"&amp;R268)),IF(SUM(E268:N268)=0,"",SUM(E268:N268)))</f>
        <v/>
      </c>
      <c r="P268" s="55" t="s">
        <v>54</v>
      </c>
      <c r="Q268" s="43">
        <f t="shared" si="8"/>
        <v>4099</v>
      </c>
      <c r="R268" s="57">
        <f t="shared" ca="1" si="9"/>
        <v>268</v>
      </c>
      <c r="S268" s="56"/>
      <c r="T268" s="63"/>
      <c r="U268" s="114" t="e">
        <f>VLOOKUP(C268,Лист2!A$1:B$899,2,FALSE)</f>
        <v>#N/A</v>
      </c>
    </row>
    <row r="269" spans="1:21" ht="23.1" customHeight="1" thickBot="1" x14ac:dyDescent="0.3">
      <c r="A269" s="2"/>
      <c r="B269" s="21" t="s">
        <v>157</v>
      </c>
      <c r="C269" s="22"/>
      <c r="D269" s="23"/>
      <c r="E269" s="24"/>
      <c r="F269" s="24"/>
      <c r="G269" s="24"/>
      <c r="H269" s="24"/>
      <c r="I269" s="24"/>
      <c r="J269" s="24"/>
      <c r="K269" s="24"/>
      <c r="L269" s="24"/>
      <c r="M269" s="24"/>
      <c r="N269" s="25"/>
      <c r="O269" s="77" t="str">
        <f ca="1">IF(D269="цвет",SUM(O270:INDIRECT("N"&amp;R269)),IF(SUM(E269:N269)=0,"",SUM(E269:N269)))</f>
        <v/>
      </c>
      <c r="P269" s="55" t="s">
        <v>54</v>
      </c>
      <c r="Q269" s="43">
        <f t="shared" si="8"/>
        <v>4099</v>
      </c>
      <c r="R269" s="57">
        <f t="shared" ca="1" si="9"/>
        <v>273</v>
      </c>
      <c r="U269" s="114" t="e">
        <f>VLOOKUP(C269,Лист2!A$1:B$899,2,FALSE)</f>
        <v>#N/A</v>
      </c>
    </row>
    <row r="270" spans="1:21" ht="17.25" thickBot="1" x14ac:dyDescent="0.3">
      <c r="A270" s="2"/>
      <c r="B270" s="230" t="s">
        <v>146</v>
      </c>
      <c r="C270" s="70">
        <v>4120</v>
      </c>
      <c r="D270" s="83" t="s">
        <v>9</v>
      </c>
      <c r="E270" s="84" t="s">
        <v>11</v>
      </c>
      <c r="F270" s="84" t="s">
        <v>12</v>
      </c>
      <c r="G270" s="84" t="s">
        <v>13</v>
      </c>
      <c r="H270" s="84" t="s">
        <v>14</v>
      </c>
      <c r="I270" s="84" t="s">
        <v>15</v>
      </c>
      <c r="J270" s="84" t="s">
        <v>16</v>
      </c>
      <c r="K270" s="84" t="s">
        <v>20</v>
      </c>
      <c r="L270" s="84"/>
      <c r="M270" s="84"/>
      <c r="N270" s="8"/>
      <c r="O270" s="47">
        <f ca="1">IF(D270="цвет",SUM(O271:INDIRECT("N"&amp;R270)),IF(SUM(E270:N270)=0,"",SUM(E270:N270)))</f>
        <v>0</v>
      </c>
      <c r="P270" s="55">
        <v>2324</v>
      </c>
      <c r="Q270" s="43">
        <f t="shared" si="8"/>
        <v>4120</v>
      </c>
      <c r="R270" s="57">
        <f t="shared" ca="1" si="9"/>
        <v>273</v>
      </c>
      <c r="S270" s="71">
        <f>IF(U270&gt;0,ROUND((U270),0),ROUND((P270*$P$1),0))</f>
        <v>850</v>
      </c>
      <c r="T270" s="72">
        <f ca="1">O270*S270</f>
        <v>0</v>
      </c>
      <c r="U270" s="114">
        <f>VLOOKUP(C270,Лист2!A$1:B$899,2,FALSE)</f>
        <v>850</v>
      </c>
    </row>
    <row r="271" spans="1:21" ht="16.5" customHeight="1" thickBot="1" x14ac:dyDescent="0.3">
      <c r="A271" s="2"/>
      <c r="B271" s="231"/>
      <c r="C271" s="62"/>
      <c r="D271" s="4" t="s">
        <v>121</v>
      </c>
      <c r="E271" s="5"/>
      <c r="F271" s="5"/>
      <c r="G271" s="5"/>
      <c r="H271" s="5"/>
      <c r="I271" s="5"/>
      <c r="J271" s="5"/>
      <c r="K271" s="144"/>
      <c r="L271" s="5"/>
      <c r="M271" s="5"/>
      <c r="N271" s="5"/>
      <c r="O271" s="77" t="str">
        <f ca="1">IF(D271="цвет",SUM(O272:INDIRECT("N"&amp;R271)),IF(SUM(E271:N271)=0,"",SUM(E271:N271)))</f>
        <v/>
      </c>
      <c r="P271" s="55" t="s">
        <v>54</v>
      </c>
      <c r="Q271" s="43">
        <f t="shared" si="8"/>
        <v>4120</v>
      </c>
      <c r="R271" s="57">
        <f t="shared" ca="1" si="9"/>
        <v>273</v>
      </c>
      <c r="S271" s="56"/>
      <c r="T271" s="63"/>
      <c r="U271" s="114" t="e">
        <f>VLOOKUP(C271,Лист2!A$1:B$899,2,FALSE)</f>
        <v>#N/A</v>
      </c>
    </row>
    <row r="272" spans="1:21" ht="135" customHeight="1" x14ac:dyDescent="0.25">
      <c r="A272" s="2"/>
      <c r="B272" s="231"/>
      <c r="C272" s="62"/>
      <c r="D272" s="234" t="s">
        <v>170</v>
      </c>
      <c r="E272" s="235"/>
      <c r="F272" s="235"/>
      <c r="G272" s="235"/>
      <c r="H272" s="235"/>
      <c r="I272" s="235"/>
      <c r="J272" s="235"/>
      <c r="K272" s="235"/>
      <c r="L272" s="235"/>
      <c r="M272" s="235"/>
      <c r="N272" s="236"/>
      <c r="O272" s="77" t="str">
        <f ca="1">IF(D272="цвет",SUM(O273:INDIRECT("N"&amp;R272)),IF(SUM(E272:N272)=0,"",SUM(E272:N272)))</f>
        <v/>
      </c>
      <c r="P272" s="55" t="s">
        <v>54</v>
      </c>
      <c r="Q272" s="43">
        <f t="shared" si="8"/>
        <v>4120</v>
      </c>
      <c r="R272" s="57">
        <f t="shared" ca="1" si="9"/>
        <v>273</v>
      </c>
      <c r="S272" s="56"/>
      <c r="T272" s="63"/>
      <c r="U272" s="114" t="e">
        <f>VLOOKUP(C272,Лист2!A$1:B$899,2,FALSE)</f>
        <v>#N/A</v>
      </c>
    </row>
    <row r="273" spans="1:21" ht="17.45" customHeight="1" thickBot="1" x14ac:dyDescent="0.3">
      <c r="A273" s="2"/>
      <c r="B273" s="243"/>
      <c r="C273" s="6"/>
      <c r="D273" s="219" t="str">
        <f>HYPERLINK("https://miamia.ru/search/index.php?q="&amp;Q273&amp;"&amp;s=Поиск?utm_source=Excel&amp;utm_medium=Nalichie&amp;utm_content="&amp;Q273&amp;"","Посмотреть большую фотографию на сайте")</f>
        <v>Посмотреть большую фотографию на сайте</v>
      </c>
      <c r="E273" s="220"/>
      <c r="F273" s="220"/>
      <c r="G273" s="220"/>
      <c r="H273" s="220"/>
      <c r="I273" s="220"/>
      <c r="J273" s="220"/>
      <c r="K273" s="220"/>
      <c r="L273" s="220"/>
      <c r="M273" s="220"/>
      <c r="N273" s="221"/>
      <c r="O273" s="77" t="str">
        <f ca="1">IF(D273="цвет",SUM(O274:INDIRECT("N"&amp;R273)),IF(SUM(E273:N273)=0,"",SUM(E273:N273)))</f>
        <v/>
      </c>
      <c r="P273" s="55" t="s">
        <v>54</v>
      </c>
      <c r="Q273" s="43">
        <f t="shared" si="8"/>
        <v>4120</v>
      </c>
      <c r="R273" s="57">
        <f t="shared" ca="1" si="9"/>
        <v>273</v>
      </c>
      <c r="S273" s="56"/>
      <c r="T273" s="63"/>
      <c r="U273" s="114" t="e">
        <f>VLOOKUP(C273,Лист2!A$1:B$899,2,FALSE)</f>
        <v>#N/A</v>
      </c>
    </row>
    <row r="274" spans="1:21" ht="17.25" thickBot="1" x14ac:dyDescent="0.3">
      <c r="A274" s="2"/>
      <c r="B274" s="230" t="s">
        <v>146</v>
      </c>
      <c r="C274" s="70">
        <v>4123</v>
      </c>
      <c r="D274" s="83" t="s">
        <v>9</v>
      </c>
      <c r="E274" s="61" t="s">
        <v>17</v>
      </c>
      <c r="F274" s="61" t="s">
        <v>18</v>
      </c>
      <c r="G274" s="61" t="s">
        <v>19</v>
      </c>
      <c r="H274" s="61" t="s">
        <v>22</v>
      </c>
      <c r="I274" s="84"/>
      <c r="J274" s="84"/>
      <c r="K274" s="84"/>
      <c r="L274" s="84"/>
      <c r="M274" s="84"/>
      <c r="N274" s="8"/>
      <c r="O274" s="47">
        <f ca="1">IF(D274="цвет",SUM(O275:INDIRECT("N"&amp;R274)),IF(SUM(E274:N274)=0,"",SUM(E274:N274)))</f>
        <v>0</v>
      </c>
      <c r="P274" s="55">
        <v>2970</v>
      </c>
      <c r="Q274" s="43">
        <f t="shared" si="8"/>
        <v>4123</v>
      </c>
      <c r="R274" s="57">
        <f t="shared" ca="1" si="9"/>
        <v>277</v>
      </c>
      <c r="S274" s="71">
        <f>IF(U274&gt;0,ROUND((U274),0),ROUND((P274*$P$1),0))</f>
        <v>1250</v>
      </c>
      <c r="T274" s="72">
        <f ca="1">O274*S274</f>
        <v>0</v>
      </c>
      <c r="U274" s="114">
        <f>VLOOKUP(C274,Лист2!A$1:B$899,2,FALSE)</f>
        <v>1250</v>
      </c>
    </row>
    <row r="275" spans="1:21" ht="16.5" customHeight="1" thickBot="1" x14ac:dyDescent="0.3">
      <c r="A275" s="2"/>
      <c r="B275" s="231"/>
      <c r="C275" s="62"/>
      <c r="D275" s="4" t="s">
        <v>121</v>
      </c>
      <c r="E275" s="5"/>
      <c r="F275" s="5"/>
      <c r="G275" s="144"/>
      <c r="H275" s="5"/>
      <c r="I275" s="5"/>
      <c r="J275" s="5"/>
      <c r="K275" s="5"/>
      <c r="L275" s="5"/>
      <c r="M275" s="5"/>
      <c r="N275" s="5"/>
      <c r="O275" s="77" t="str">
        <f ca="1">IF(D275="цвет",SUM(O276:INDIRECT("N"&amp;R275)),IF(SUM(E275:N275)=0,"",SUM(E275:N275)))</f>
        <v/>
      </c>
      <c r="P275" s="55" t="s">
        <v>54</v>
      </c>
      <c r="Q275" s="43">
        <f t="shared" si="8"/>
        <v>4123</v>
      </c>
      <c r="R275" s="57">
        <f t="shared" ca="1" si="9"/>
        <v>277</v>
      </c>
      <c r="S275" s="56"/>
      <c r="T275" s="63"/>
      <c r="U275" s="114" t="e">
        <f>VLOOKUP(C275,Лист2!A$1:B$899,2,FALSE)</f>
        <v>#N/A</v>
      </c>
    </row>
    <row r="276" spans="1:21" ht="135" customHeight="1" x14ac:dyDescent="0.25">
      <c r="A276" s="2"/>
      <c r="B276" s="231"/>
      <c r="C276" s="62"/>
      <c r="D276" s="234" t="s">
        <v>171</v>
      </c>
      <c r="E276" s="235"/>
      <c r="F276" s="235"/>
      <c r="G276" s="235"/>
      <c r="H276" s="235"/>
      <c r="I276" s="235"/>
      <c r="J276" s="235"/>
      <c r="K276" s="235"/>
      <c r="L276" s="235"/>
      <c r="M276" s="235"/>
      <c r="N276" s="236"/>
      <c r="O276" s="77" t="str">
        <f ca="1">IF(D276="цвет",SUM(O277:INDIRECT("N"&amp;R276)),IF(SUM(E276:N276)=0,"",SUM(E276:N276)))</f>
        <v/>
      </c>
      <c r="P276" s="55" t="s">
        <v>54</v>
      </c>
      <c r="Q276" s="43">
        <f t="shared" si="8"/>
        <v>4123</v>
      </c>
      <c r="R276" s="57">
        <f t="shared" ca="1" si="9"/>
        <v>277</v>
      </c>
      <c r="S276" s="56"/>
      <c r="T276" s="63"/>
      <c r="U276" s="114" t="e">
        <f>VLOOKUP(C276,Лист2!A$1:B$899,2,FALSE)</f>
        <v>#N/A</v>
      </c>
    </row>
    <row r="277" spans="1:21" ht="17.45" customHeight="1" thickBot="1" x14ac:dyDescent="0.3">
      <c r="A277" s="2"/>
      <c r="B277" s="243"/>
      <c r="C277" s="6"/>
      <c r="D277" s="219" t="str">
        <f>HYPERLINK("https://miamia.ru/search/index.php?q="&amp;Q277&amp;"&amp;s=Поиск?utm_source=Excel&amp;utm_medium=Nalichie&amp;utm_content="&amp;Q277&amp;"","Посмотреть большую фотографию на сайте")</f>
        <v>Посмотреть большую фотографию на сайте</v>
      </c>
      <c r="E277" s="220"/>
      <c r="F277" s="220"/>
      <c r="G277" s="220"/>
      <c r="H277" s="220"/>
      <c r="I277" s="220"/>
      <c r="J277" s="220"/>
      <c r="K277" s="220"/>
      <c r="L277" s="220"/>
      <c r="M277" s="220"/>
      <c r="N277" s="221"/>
      <c r="O277" s="77" t="str">
        <f ca="1">IF(D277="цвет",SUM(O278:INDIRECT("N"&amp;R277)),IF(SUM(E277:N277)=0,"",SUM(E277:N277)))</f>
        <v/>
      </c>
      <c r="P277" s="55" t="s">
        <v>54</v>
      </c>
      <c r="Q277" s="43">
        <f t="shared" si="8"/>
        <v>4123</v>
      </c>
      <c r="R277" s="57">
        <f t="shared" ca="1" si="9"/>
        <v>277</v>
      </c>
      <c r="S277" s="56"/>
      <c r="T277" s="63"/>
      <c r="U277" s="114" t="e">
        <f>VLOOKUP(C277,Лист2!A$1:B$899,2,FALSE)</f>
        <v>#N/A</v>
      </c>
    </row>
    <row r="278" spans="1:21" ht="17.25" thickBot="1" x14ac:dyDescent="0.3">
      <c r="A278" s="2"/>
      <c r="B278" s="230" t="s">
        <v>146</v>
      </c>
      <c r="C278" s="70">
        <v>4124</v>
      </c>
      <c r="D278" s="83" t="s">
        <v>9</v>
      </c>
      <c r="E278" s="61" t="s">
        <v>17</v>
      </c>
      <c r="F278" s="61" t="s">
        <v>18</v>
      </c>
      <c r="G278" s="61" t="s">
        <v>19</v>
      </c>
      <c r="H278" s="61" t="s">
        <v>22</v>
      </c>
      <c r="I278" s="84"/>
      <c r="J278" s="84"/>
      <c r="K278" s="84"/>
      <c r="L278" s="84"/>
      <c r="M278" s="84"/>
      <c r="N278" s="8"/>
      <c r="O278" s="47">
        <f ca="1">IF(D278="цвет",SUM(O279:INDIRECT("N"&amp;R278)),IF(SUM(E278:N278)=0,"",SUM(E278:N278)))</f>
        <v>0</v>
      </c>
      <c r="P278" s="55">
        <v>2970</v>
      </c>
      <c r="Q278" s="43">
        <f t="shared" si="8"/>
        <v>4124</v>
      </c>
      <c r="R278" s="57">
        <f t="shared" ca="1" si="9"/>
        <v>281</v>
      </c>
      <c r="S278" s="71">
        <f>IF(U278&gt;0,ROUND((U278),0),ROUND((P278*$P$1),0))</f>
        <v>1250</v>
      </c>
      <c r="T278" s="72">
        <f ca="1">O278*S278</f>
        <v>0</v>
      </c>
      <c r="U278" s="114">
        <f>VLOOKUP(C278,Лист2!A$1:B$899,2,FALSE)</f>
        <v>1250</v>
      </c>
    </row>
    <row r="279" spans="1:21" ht="16.5" customHeight="1" thickBot="1" x14ac:dyDescent="0.3">
      <c r="A279" s="2"/>
      <c r="B279" s="231"/>
      <c r="C279" s="62"/>
      <c r="D279" s="4" t="s">
        <v>121</v>
      </c>
      <c r="E279" s="5"/>
      <c r="F279" s="5"/>
      <c r="G279" s="144"/>
      <c r="H279" s="5"/>
      <c r="I279" s="5"/>
      <c r="J279" s="5"/>
      <c r="K279" s="5"/>
      <c r="L279" s="5"/>
      <c r="M279" s="5"/>
      <c r="N279" s="5"/>
      <c r="O279" s="77" t="str">
        <f ca="1">IF(D279="цвет",SUM(O280:INDIRECT("N"&amp;R279)),IF(SUM(E279:N279)=0,"",SUM(E279:N279)))</f>
        <v/>
      </c>
      <c r="P279" s="55" t="s">
        <v>54</v>
      </c>
      <c r="Q279" s="43">
        <f t="shared" si="8"/>
        <v>4124</v>
      </c>
      <c r="R279" s="57">
        <f t="shared" ca="1" si="9"/>
        <v>281</v>
      </c>
      <c r="S279" s="56"/>
      <c r="T279" s="63"/>
      <c r="U279" s="114" t="e">
        <f>VLOOKUP(C279,Лист2!A$1:B$899,2,FALSE)</f>
        <v>#N/A</v>
      </c>
    </row>
    <row r="280" spans="1:21" ht="135" customHeight="1" x14ac:dyDescent="0.25">
      <c r="A280" s="2"/>
      <c r="B280" s="231"/>
      <c r="C280" s="62"/>
      <c r="D280" s="234" t="s">
        <v>172</v>
      </c>
      <c r="E280" s="235"/>
      <c r="F280" s="235"/>
      <c r="G280" s="235"/>
      <c r="H280" s="235"/>
      <c r="I280" s="235"/>
      <c r="J280" s="235"/>
      <c r="K280" s="235"/>
      <c r="L280" s="235"/>
      <c r="M280" s="235"/>
      <c r="N280" s="236"/>
      <c r="O280" s="77" t="str">
        <f ca="1">IF(D280="цвет",SUM(O281:INDIRECT("N"&amp;R280)),IF(SUM(E280:N280)=0,"",SUM(E280:N280)))</f>
        <v/>
      </c>
      <c r="P280" s="55" t="s">
        <v>54</v>
      </c>
      <c r="Q280" s="43">
        <f t="shared" si="8"/>
        <v>4124</v>
      </c>
      <c r="R280" s="57">
        <f t="shared" ca="1" si="9"/>
        <v>281</v>
      </c>
      <c r="S280" s="56"/>
      <c r="T280" s="63"/>
      <c r="U280" s="114" t="e">
        <f>VLOOKUP(C280,Лист2!A$1:B$899,2,FALSE)</f>
        <v>#N/A</v>
      </c>
    </row>
    <row r="281" spans="1:21" ht="17.45" customHeight="1" thickBot="1" x14ac:dyDescent="0.3">
      <c r="A281" s="2"/>
      <c r="B281" s="243"/>
      <c r="C281" s="6"/>
      <c r="D281" s="219" t="str">
        <f>HYPERLINK("https://miamia.ru/search/index.php?q="&amp;Q281&amp;"&amp;s=Поиск?utm_source=Excel&amp;utm_medium=Nalichie&amp;utm_content="&amp;Q281&amp;"","Посмотреть большую фотографию на сайте")</f>
        <v>Посмотреть большую фотографию на сайте</v>
      </c>
      <c r="E281" s="220"/>
      <c r="F281" s="220"/>
      <c r="G281" s="220"/>
      <c r="H281" s="220"/>
      <c r="I281" s="220"/>
      <c r="J281" s="220"/>
      <c r="K281" s="220"/>
      <c r="L281" s="220"/>
      <c r="M281" s="220"/>
      <c r="N281" s="221"/>
      <c r="O281" s="77" t="str">
        <f ca="1">IF(D281="цвет",SUM(O282:INDIRECT("N"&amp;R281)),IF(SUM(E281:N281)=0,"",SUM(E281:N281)))</f>
        <v/>
      </c>
      <c r="P281" s="55" t="s">
        <v>54</v>
      </c>
      <c r="Q281" s="43">
        <f t="shared" si="8"/>
        <v>4124</v>
      </c>
      <c r="R281" s="57">
        <f t="shared" ca="1" si="9"/>
        <v>281</v>
      </c>
      <c r="S281" s="56"/>
      <c r="T281" s="63"/>
      <c r="U281" s="114" t="e">
        <f>VLOOKUP(C281,Лист2!A$1:B$899,2,FALSE)</f>
        <v>#N/A</v>
      </c>
    </row>
    <row r="282" spans="1:21" ht="23.1" customHeight="1" thickBot="1" x14ac:dyDescent="0.3">
      <c r="A282" s="2"/>
      <c r="B282" s="21" t="s">
        <v>103</v>
      </c>
      <c r="C282" s="22"/>
      <c r="D282" s="23"/>
      <c r="E282" s="24"/>
      <c r="F282" s="24"/>
      <c r="G282" s="24"/>
      <c r="H282" s="24"/>
      <c r="I282" s="24"/>
      <c r="J282" s="24"/>
      <c r="K282" s="24"/>
      <c r="L282" s="24"/>
      <c r="M282" s="24"/>
      <c r="N282" s="25"/>
      <c r="O282" s="77" t="str">
        <f ca="1">IF(D282="цвет",SUM(O283:INDIRECT("N"&amp;R282)),IF(SUM(E282:N282)=0,"",SUM(E282:N282)))</f>
        <v/>
      </c>
      <c r="P282" s="55" t="s">
        <v>54</v>
      </c>
      <c r="Q282" s="43">
        <f t="shared" si="8"/>
        <v>4124</v>
      </c>
      <c r="R282" s="57">
        <f t="shared" ca="1" si="9"/>
        <v>286</v>
      </c>
      <c r="S282" s="56"/>
      <c r="T282" s="63"/>
      <c r="U282" s="114" t="e">
        <f>VLOOKUP(C282,Лист2!A$1:B$899,2,FALSE)</f>
        <v>#N/A</v>
      </c>
    </row>
    <row r="283" spans="1:21" ht="17.25" thickBot="1" x14ac:dyDescent="0.3">
      <c r="A283" s="2"/>
      <c r="B283" s="230" t="s">
        <v>102</v>
      </c>
      <c r="C283" s="70">
        <v>3936</v>
      </c>
      <c r="D283" s="83" t="s">
        <v>9</v>
      </c>
      <c r="E283" s="84" t="s">
        <v>10</v>
      </c>
      <c r="F283" s="84" t="s">
        <v>11</v>
      </c>
      <c r="G283" s="84" t="s">
        <v>12</v>
      </c>
      <c r="H283" s="84" t="s">
        <v>13</v>
      </c>
      <c r="I283" s="84" t="s">
        <v>14</v>
      </c>
      <c r="J283" s="84" t="s">
        <v>15</v>
      </c>
      <c r="K283" s="84" t="s">
        <v>16</v>
      </c>
      <c r="L283" s="84"/>
      <c r="M283" s="84"/>
      <c r="N283" s="84"/>
      <c r="O283" s="47">
        <f ca="1">IF(D283="цвет",SUM(O284:INDIRECT("N"&amp;R283)),IF(SUM(E283:N283)=0,"",SUM(E283:N283)))</f>
        <v>0</v>
      </c>
      <c r="P283" s="55">
        <v>3616</v>
      </c>
      <c r="Q283" s="43">
        <f t="shared" si="8"/>
        <v>3936</v>
      </c>
      <c r="R283" s="57">
        <f t="shared" ca="1" si="9"/>
        <v>286</v>
      </c>
      <c r="S283" s="71">
        <f>IF(U283&gt;0,ROUND((U283),0),ROUND((P283*$P$1),0))</f>
        <v>1250</v>
      </c>
      <c r="T283" s="72">
        <f ca="1">O283*S283</f>
        <v>0</v>
      </c>
      <c r="U283" s="114">
        <f>VLOOKUP(C283,Лист2!A$1:B$899,2,FALSE)</f>
        <v>1250</v>
      </c>
    </row>
    <row r="284" spans="1:21" ht="16.5" customHeight="1" thickBot="1" x14ac:dyDescent="0.3">
      <c r="A284" s="2"/>
      <c r="B284" s="232"/>
      <c r="C284" s="62"/>
      <c r="D284" s="4" t="s">
        <v>23</v>
      </c>
      <c r="E284" s="5"/>
      <c r="F284" s="5"/>
      <c r="G284" s="5"/>
      <c r="H284" s="5"/>
      <c r="I284" s="5"/>
      <c r="J284" s="144"/>
      <c r="K284" s="5"/>
      <c r="L284" s="5"/>
      <c r="M284" s="5"/>
      <c r="N284" s="5"/>
      <c r="O284" s="77" t="str">
        <f ca="1">IF(D284="цвет",SUM(O285:INDIRECT("N"&amp;R284)),IF(SUM(E284:N284)=0,"",SUM(E284:N284)))</f>
        <v/>
      </c>
      <c r="P284" s="55" t="s">
        <v>54</v>
      </c>
      <c r="Q284" s="43">
        <f t="shared" si="8"/>
        <v>3936</v>
      </c>
      <c r="R284" s="57">
        <f t="shared" ca="1" si="9"/>
        <v>286</v>
      </c>
      <c r="S284" s="56"/>
      <c r="T284" s="63"/>
      <c r="U284" s="114" t="e">
        <f>VLOOKUP(C284,Лист2!A$1:B$899,2,FALSE)</f>
        <v>#N/A</v>
      </c>
    </row>
    <row r="285" spans="1:21" ht="135" customHeight="1" x14ac:dyDescent="0.25">
      <c r="A285" s="2"/>
      <c r="B285" s="232"/>
      <c r="C285" s="62"/>
      <c r="D285" s="234" t="s">
        <v>173</v>
      </c>
      <c r="E285" s="235"/>
      <c r="F285" s="235"/>
      <c r="G285" s="235"/>
      <c r="H285" s="235"/>
      <c r="I285" s="235"/>
      <c r="J285" s="235"/>
      <c r="K285" s="235"/>
      <c r="L285" s="235"/>
      <c r="M285" s="235"/>
      <c r="N285" s="236"/>
      <c r="O285" s="77" t="str">
        <f ca="1">IF(D285="цвет",SUM(O286:INDIRECT("N"&amp;R285)),IF(SUM(E285:N285)=0,"",SUM(E285:N285)))</f>
        <v/>
      </c>
      <c r="P285" s="55" t="s">
        <v>54</v>
      </c>
      <c r="Q285" s="43">
        <f t="shared" si="8"/>
        <v>3936</v>
      </c>
      <c r="R285" s="57">
        <f t="shared" ca="1" si="9"/>
        <v>286</v>
      </c>
      <c r="S285" s="56"/>
      <c r="T285" s="63"/>
      <c r="U285" s="114" t="e">
        <f>VLOOKUP(C285,Лист2!A$1:B$899,2,FALSE)</f>
        <v>#N/A</v>
      </c>
    </row>
    <row r="286" spans="1:21" ht="17.45" customHeight="1" thickBot="1" x14ac:dyDescent="0.3">
      <c r="A286" s="2"/>
      <c r="B286" s="233"/>
      <c r="C286" s="6"/>
      <c r="D286" s="219" t="str">
        <f>HYPERLINK("https://miamia.ru/search/index.php?q="&amp;Q286&amp;"&amp;s=Поиск?utm_source=Excel&amp;utm_medium=Nalichie&amp;utm_content="&amp;Q286&amp;"","Посмотреть большую фотографию на сайте")</f>
        <v>Посмотреть большую фотографию на сайте</v>
      </c>
      <c r="E286" s="220"/>
      <c r="F286" s="220"/>
      <c r="G286" s="220"/>
      <c r="H286" s="220"/>
      <c r="I286" s="220"/>
      <c r="J286" s="220"/>
      <c r="K286" s="220"/>
      <c r="L286" s="220"/>
      <c r="M286" s="220"/>
      <c r="N286" s="221"/>
      <c r="O286" s="77" t="str">
        <f ca="1">IF(D286="цвет",SUM(O287:INDIRECT("N"&amp;R286)),IF(SUM(E286:N286)=0,"",SUM(E286:N286)))</f>
        <v/>
      </c>
      <c r="P286" s="55" t="s">
        <v>54</v>
      </c>
      <c r="Q286" s="43">
        <f t="shared" si="8"/>
        <v>3936</v>
      </c>
      <c r="R286" s="57">
        <f t="shared" ca="1" si="9"/>
        <v>286</v>
      </c>
      <c r="S286" s="56"/>
      <c r="T286" s="63"/>
      <c r="U286" s="114" t="e">
        <f>VLOOKUP(C286,Лист2!A$1:B$899,2,FALSE)</f>
        <v>#N/A</v>
      </c>
    </row>
    <row r="287" spans="1:21" ht="23.1" customHeight="1" thickBot="1" x14ac:dyDescent="0.3">
      <c r="A287" s="2"/>
      <c r="B287" s="21" t="s">
        <v>464</v>
      </c>
      <c r="C287" s="22"/>
      <c r="D287" s="23"/>
      <c r="E287" s="24"/>
      <c r="F287" s="24"/>
      <c r="G287" s="24"/>
      <c r="H287" s="24"/>
      <c r="I287" s="24"/>
      <c r="J287" s="24"/>
      <c r="K287" s="24"/>
      <c r="L287" s="24"/>
      <c r="M287" s="24"/>
      <c r="N287" s="25"/>
      <c r="O287" s="77" t="str">
        <f ca="1">IF(D287="цвет",SUM(O288:INDIRECT("N"&amp;R287)),IF(SUM(E287:N287)=0,"",SUM(E287:N287)))</f>
        <v/>
      </c>
      <c r="P287" s="55" t="s">
        <v>54</v>
      </c>
      <c r="Q287" s="43">
        <f t="shared" si="8"/>
        <v>3936</v>
      </c>
      <c r="R287" s="57">
        <f t="shared" ca="1" si="9"/>
        <v>291</v>
      </c>
      <c r="U287" s="114" t="e">
        <f>VLOOKUP(C287,Лист2!A$1:B$899,2,FALSE)</f>
        <v>#N/A</v>
      </c>
    </row>
    <row r="288" spans="1:21" ht="17.25" thickBot="1" x14ac:dyDescent="0.3">
      <c r="A288" s="2"/>
      <c r="B288" s="231" t="s">
        <v>136</v>
      </c>
      <c r="C288" s="62">
        <v>3876</v>
      </c>
      <c r="D288" s="87" t="s">
        <v>9</v>
      </c>
      <c r="E288" s="8" t="s">
        <v>11</v>
      </c>
      <c r="F288" s="88" t="s">
        <v>12</v>
      </c>
      <c r="G288" s="88" t="s">
        <v>13</v>
      </c>
      <c r="H288" s="8" t="s">
        <v>14</v>
      </c>
      <c r="I288" s="8" t="s">
        <v>15</v>
      </c>
      <c r="J288" s="8" t="s">
        <v>16</v>
      </c>
      <c r="K288" s="8" t="s">
        <v>20</v>
      </c>
      <c r="L288" s="8" t="s">
        <v>21</v>
      </c>
      <c r="M288" s="8"/>
      <c r="N288" s="8"/>
      <c r="O288" s="47">
        <f ca="1">IF(D288="цвет",SUM(O289:INDIRECT("N"&amp;R288)),IF(SUM(E288:N288)=0,"",SUM(E288:N288)))</f>
        <v>0</v>
      </c>
      <c r="P288" s="55">
        <v>4779</v>
      </c>
      <c r="Q288" s="43">
        <f t="shared" si="8"/>
        <v>3876</v>
      </c>
      <c r="R288" s="57">
        <f t="shared" ca="1" si="9"/>
        <v>291</v>
      </c>
      <c r="S288" s="71">
        <f>IF(U288&gt;0,ROUND((U288),0),ROUND((P288*$P$1),0))</f>
        <v>1750</v>
      </c>
      <c r="T288" s="72">
        <f ca="1">O288*S288</f>
        <v>0</v>
      </c>
      <c r="U288" s="114">
        <f>VLOOKUP(C288,Лист2!A$1:B$899,2,FALSE)</f>
        <v>1750</v>
      </c>
    </row>
    <row r="289" spans="1:21" ht="17.25" thickBot="1" x14ac:dyDescent="0.3">
      <c r="A289" s="2"/>
      <c r="B289" s="231"/>
      <c r="C289" s="62"/>
      <c r="D289" s="39" t="s">
        <v>137</v>
      </c>
      <c r="E289" s="66"/>
      <c r="F289" s="66"/>
      <c r="G289" s="66"/>
      <c r="H289" s="66"/>
      <c r="I289" s="276"/>
      <c r="J289" s="66"/>
      <c r="K289" s="66"/>
      <c r="L289" s="276"/>
      <c r="M289" s="66"/>
      <c r="N289" s="66"/>
      <c r="O289" s="77" t="str">
        <f ca="1">IF(D289="цвет",SUM(O290:INDIRECT("N"&amp;R289)),IF(SUM(E289:N289)=0,"",SUM(E289:N289)))</f>
        <v/>
      </c>
      <c r="P289" s="55" t="s">
        <v>54</v>
      </c>
      <c r="Q289" s="43">
        <f t="shared" si="8"/>
        <v>3876</v>
      </c>
      <c r="R289" s="57">
        <f t="shared" ca="1" si="9"/>
        <v>291</v>
      </c>
      <c r="S289" s="56"/>
      <c r="T289" s="63"/>
      <c r="U289" s="114" t="e">
        <f>VLOOKUP(C289,Лист2!A$1:B$899,2,FALSE)</f>
        <v>#N/A</v>
      </c>
    </row>
    <row r="290" spans="1:21" ht="135" customHeight="1" x14ac:dyDescent="0.25">
      <c r="A290" s="2"/>
      <c r="B290" s="231"/>
      <c r="C290" s="62"/>
      <c r="D290" s="244" t="s">
        <v>664</v>
      </c>
      <c r="E290" s="245"/>
      <c r="F290" s="245"/>
      <c r="G290" s="245"/>
      <c r="H290" s="245"/>
      <c r="I290" s="245"/>
      <c r="J290" s="245"/>
      <c r="K290" s="245"/>
      <c r="L290" s="245"/>
      <c r="M290" s="245"/>
      <c r="N290" s="246"/>
      <c r="O290" s="77" t="str">
        <f ca="1">IF(D290="цвет",SUM(O291:INDIRECT("N"&amp;R290)),IF(SUM(E290:N290)=0,"",SUM(E290:N290)))</f>
        <v/>
      </c>
      <c r="P290" s="55" t="s">
        <v>54</v>
      </c>
      <c r="Q290" s="43">
        <f t="shared" si="8"/>
        <v>3876</v>
      </c>
      <c r="R290" s="57">
        <f t="shared" ca="1" si="9"/>
        <v>291</v>
      </c>
      <c r="S290" s="56"/>
      <c r="T290" s="63"/>
      <c r="U290" s="114" t="e">
        <f>VLOOKUP(C290,Лист2!A$1:B$899,2,FALSE)</f>
        <v>#N/A</v>
      </c>
    </row>
    <row r="291" spans="1:21" ht="17.45" customHeight="1" thickBot="1" x14ac:dyDescent="0.3">
      <c r="A291" s="2"/>
      <c r="B291" s="233"/>
      <c r="C291" s="64"/>
      <c r="D291" s="219" t="str">
        <f>HYPERLINK("https://miamia.ru/search/index.php?q="&amp;Q291&amp;"&amp;s=Поиск?utm_source=Excel&amp;utm_medium=Nalichie&amp;utm_content="&amp;Q291&amp;"","Посмотреть большую фотографию на сайте")</f>
        <v>Посмотреть большую фотографию на сайте</v>
      </c>
      <c r="E291" s="220"/>
      <c r="F291" s="220"/>
      <c r="G291" s="220"/>
      <c r="H291" s="220"/>
      <c r="I291" s="220"/>
      <c r="J291" s="220"/>
      <c r="K291" s="220"/>
      <c r="L291" s="220"/>
      <c r="M291" s="220"/>
      <c r="N291" s="221"/>
      <c r="O291" s="77" t="str">
        <f ca="1">IF(D291="цвет",SUM(O292:INDIRECT("N"&amp;R291)),IF(SUM(E291:N291)=0,"",SUM(E291:N291)))</f>
        <v/>
      </c>
      <c r="P291" s="55" t="s">
        <v>54</v>
      </c>
      <c r="Q291" s="43">
        <f t="shared" si="8"/>
        <v>3876</v>
      </c>
      <c r="R291" s="57">
        <f t="shared" ca="1" si="9"/>
        <v>291</v>
      </c>
      <c r="S291" s="56"/>
      <c r="T291" s="63"/>
      <c r="U291" s="114" t="e">
        <f>VLOOKUP(C291,Лист2!A$1:B$899,2,FALSE)</f>
        <v>#N/A</v>
      </c>
    </row>
    <row r="292" spans="1:21" ht="23.1" customHeight="1" thickBot="1" x14ac:dyDescent="0.3">
      <c r="A292" s="2"/>
      <c r="B292" s="21" t="s">
        <v>465</v>
      </c>
      <c r="C292" s="22"/>
      <c r="D292" s="23"/>
      <c r="E292" s="24"/>
      <c r="F292" s="24"/>
      <c r="G292" s="24"/>
      <c r="H292" s="24"/>
      <c r="I292" s="24"/>
      <c r="J292" s="24"/>
      <c r="K292" s="24"/>
      <c r="L292" s="24"/>
      <c r="M292" s="24"/>
      <c r="N292" s="25"/>
      <c r="O292" s="77" t="str">
        <f ca="1">IF(D292="цвет",SUM(O293:INDIRECT("N"&amp;R292)),IF(SUM(E292:N292)=0,"",SUM(E292:N292)))</f>
        <v/>
      </c>
      <c r="P292" s="55" t="s">
        <v>54</v>
      </c>
      <c r="Q292" s="43">
        <f t="shared" si="8"/>
        <v>3876</v>
      </c>
      <c r="R292" s="57">
        <f t="shared" ca="1" si="9"/>
        <v>296</v>
      </c>
      <c r="U292" s="114" t="e">
        <f>VLOOKUP(C292,Лист2!A$1:B$899,2,FALSE)</f>
        <v>#N/A</v>
      </c>
    </row>
    <row r="293" spans="1:21" ht="17.25" thickBot="1" x14ac:dyDescent="0.3">
      <c r="A293" s="2"/>
      <c r="B293" s="231" t="s">
        <v>134</v>
      </c>
      <c r="C293" s="62">
        <v>4052</v>
      </c>
      <c r="D293" s="87" t="s">
        <v>9</v>
      </c>
      <c r="E293" s="8" t="s">
        <v>11</v>
      </c>
      <c r="F293" s="88" t="s">
        <v>12</v>
      </c>
      <c r="G293" s="88" t="s">
        <v>13</v>
      </c>
      <c r="H293" s="8" t="s">
        <v>14</v>
      </c>
      <c r="I293" s="8" t="s">
        <v>15</v>
      </c>
      <c r="J293" s="8" t="s">
        <v>16</v>
      </c>
      <c r="K293" s="8" t="s">
        <v>20</v>
      </c>
      <c r="L293" s="8"/>
      <c r="M293" s="8"/>
      <c r="N293" s="8"/>
      <c r="O293" s="47">
        <f ca="1">IF(D293="цвет",SUM(O294:INDIRECT("N"&amp;R293)),IF(SUM(E293:N293)=0,"",SUM(E293:N293)))</f>
        <v>0</v>
      </c>
      <c r="P293" s="55">
        <v>2453</v>
      </c>
      <c r="Q293" s="43">
        <f t="shared" si="8"/>
        <v>4052</v>
      </c>
      <c r="R293" s="57">
        <f t="shared" ca="1" si="9"/>
        <v>296</v>
      </c>
      <c r="S293" s="71">
        <f>IF(U293&gt;0,ROUND((U293),0),ROUND((P293*$P$1),0))</f>
        <v>850</v>
      </c>
      <c r="T293" s="72">
        <f ca="1">O293*S293</f>
        <v>0</v>
      </c>
      <c r="U293" s="114">
        <f>VLOOKUP(C293,Лист2!A$1:B$899,2,FALSE)</f>
        <v>850</v>
      </c>
    </row>
    <row r="294" spans="1:21" ht="17.25" thickBot="1" x14ac:dyDescent="0.3">
      <c r="A294" s="2"/>
      <c r="B294" s="231"/>
      <c r="C294" s="62"/>
      <c r="D294" s="39" t="s">
        <v>135</v>
      </c>
      <c r="E294" s="276"/>
      <c r="F294" s="66"/>
      <c r="G294" s="66"/>
      <c r="H294" s="66"/>
      <c r="I294" s="66"/>
      <c r="J294" s="66"/>
      <c r="K294" s="66"/>
      <c r="L294" s="66"/>
      <c r="M294" s="66"/>
      <c r="N294" s="66"/>
      <c r="O294" s="77" t="str">
        <f ca="1">IF(D294="цвет",SUM(O295:INDIRECT("N"&amp;R294)),IF(SUM(E294:N294)=0,"",SUM(E294:N294)))</f>
        <v/>
      </c>
      <c r="P294" s="55" t="s">
        <v>54</v>
      </c>
      <c r="Q294" s="43">
        <f t="shared" si="8"/>
        <v>4052</v>
      </c>
      <c r="R294" s="57">
        <f t="shared" ca="1" si="9"/>
        <v>296</v>
      </c>
      <c r="S294" s="56"/>
      <c r="T294" s="63"/>
      <c r="U294" s="114" t="e">
        <f>VLOOKUP(C294,Лист2!A$1:B$899,2,FALSE)</f>
        <v>#N/A</v>
      </c>
    </row>
    <row r="295" spans="1:21" ht="135" customHeight="1" x14ac:dyDescent="0.25">
      <c r="A295" s="2"/>
      <c r="B295" s="231"/>
      <c r="C295" s="62"/>
      <c r="D295" s="244" t="s">
        <v>174</v>
      </c>
      <c r="E295" s="245"/>
      <c r="F295" s="245"/>
      <c r="G295" s="245"/>
      <c r="H295" s="245"/>
      <c r="I295" s="245"/>
      <c r="J295" s="245"/>
      <c r="K295" s="245"/>
      <c r="L295" s="245"/>
      <c r="M295" s="245"/>
      <c r="N295" s="246"/>
      <c r="O295" s="77" t="str">
        <f ca="1">IF(D295="цвет",SUM(O296:INDIRECT("N"&amp;R295)),IF(SUM(E295:N295)=0,"",SUM(E295:N295)))</f>
        <v/>
      </c>
      <c r="P295" s="55" t="s">
        <v>54</v>
      </c>
      <c r="Q295" s="43">
        <f t="shared" si="8"/>
        <v>4052</v>
      </c>
      <c r="R295" s="57">
        <f t="shared" ca="1" si="9"/>
        <v>296</v>
      </c>
      <c r="S295" s="56"/>
      <c r="T295" s="63"/>
      <c r="U295" s="114" t="e">
        <f>VLOOKUP(C295,Лист2!A$1:B$899,2,FALSE)</f>
        <v>#N/A</v>
      </c>
    </row>
    <row r="296" spans="1:21" ht="17.45" customHeight="1" thickBot="1" x14ac:dyDescent="0.3">
      <c r="A296" s="2"/>
      <c r="B296" s="233"/>
      <c r="C296" s="64"/>
      <c r="D296" s="219" t="str">
        <f>HYPERLINK("https://miamia.ru/search/index.php?q="&amp;Q296&amp;"&amp;s=Поиск?utm_source=Excel&amp;utm_medium=Nalichie&amp;utm_content="&amp;Q296&amp;"","Посмотреть большую фотографию на сайте")</f>
        <v>Посмотреть большую фотографию на сайте</v>
      </c>
      <c r="E296" s="220"/>
      <c r="F296" s="220"/>
      <c r="G296" s="220"/>
      <c r="H296" s="220"/>
      <c r="I296" s="220"/>
      <c r="J296" s="220"/>
      <c r="K296" s="220"/>
      <c r="L296" s="220"/>
      <c r="M296" s="220"/>
      <c r="N296" s="221"/>
      <c r="O296" s="77" t="str">
        <f ca="1">IF(D296="цвет",SUM(O297:INDIRECT("N"&amp;R296)),IF(SUM(E296:N296)=0,"",SUM(E296:N296)))</f>
        <v/>
      </c>
      <c r="P296" s="55" t="s">
        <v>54</v>
      </c>
      <c r="Q296" s="43">
        <f t="shared" si="8"/>
        <v>4052</v>
      </c>
      <c r="R296" s="57">
        <f t="shared" ca="1" si="9"/>
        <v>296</v>
      </c>
      <c r="S296" s="56"/>
      <c r="T296" s="63"/>
      <c r="U296" s="114" t="e">
        <f>VLOOKUP(C296,Лист2!A$1:B$899,2,FALSE)</f>
        <v>#N/A</v>
      </c>
    </row>
    <row r="297" spans="1:21" ht="23.1" customHeight="1" thickBot="1" x14ac:dyDescent="0.3">
      <c r="A297" s="2"/>
      <c r="B297" s="21" t="s">
        <v>131</v>
      </c>
      <c r="C297" s="22"/>
      <c r="D297" s="23"/>
      <c r="E297" s="24"/>
      <c r="F297" s="24"/>
      <c r="G297" s="24"/>
      <c r="H297" s="24"/>
      <c r="I297" s="24"/>
      <c r="J297" s="24"/>
      <c r="K297" s="24"/>
      <c r="L297" s="24"/>
      <c r="M297" s="24"/>
      <c r="N297" s="25"/>
      <c r="O297" s="77" t="str">
        <f ca="1">IF(D297="цвет",SUM(O298:INDIRECT("N"&amp;R297)),IF(SUM(E297:N297)=0,"",SUM(E297:N297)))</f>
        <v/>
      </c>
      <c r="P297" s="55" t="s">
        <v>54</v>
      </c>
      <c r="Q297" s="43">
        <f t="shared" si="8"/>
        <v>4052</v>
      </c>
      <c r="R297" s="57">
        <f t="shared" ca="1" si="9"/>
        <v>301</v>
      </c>
      <c r="U297" s="114" t="e">
        <f>VLOOKUP(C297,Лист2!A$1:B$899,2,FALSE)</f>
        <v>#N/A</v>
      </c>
    </row>
    <row r="298" spans="1:21" ht="17.25" thickBot="1" x14ac:dyDescent="0.3">
      <c r="A298" s="2"/>
      <c r="B298" s="231" t="s">
        <v>125</v>
      </c>
      <c r="C298" s="62">
        <v>4000</v>
      </c>
      <c r="D298" s="87" t="s">
        <v>9</v>
      </c>
      <c r="E298" s="8" t="s">
        <v>11</v>
      </c>
      <c r="F298" s="88" t="s">
        <v>12</v>
      </c>
      <c r="G298" s="88" t="s">
        <v>13</v>
      </c>
      <c r="H298" s="8" t="s">
        <v>14</v>
      </c>
      <c r="I298" s="84" t="s">
        <v>15</v>
      </c>
      <c r="J298" s="84" t="s">
        <v>16</v>
      </c>
      <c r="K298" s="84" t="s">
        <v>20</v>
      </c>
      <c r="L298" s="84" t="s">
        <v>21</v>
      </c>
      <c r="M298" s="84"/>
      <c r="N298" s="84"/>
      <c r="O298" s="47">
        <f ca="1">IF(D298="цвет",SUM(O299:INDIRECT("N"&amp;R298)),IF(SUM(E298:N298)=0,"",SUM(E298:N298)))</f>
        <v>0</v>
      </c>
      <c r="P298" s="55">
        <v>2324</v>
      </c>
      <c r="Q298" s="43">
        <f t="shared" si="8"/>
        <v>4000</v>
      </c>
      <c r="R298" s="57">
        <f t="shared" ca="1" si="9"/>
        <v>301</v>
      </c>
      <c r="S298" s="71">
        <f>IF(U298&gt;0,ROUND((U298),0),ROUND((P298*$P$1),0))</f>
        <v>850</v>
      </c>
      <c r="T298" s="72">
        <f ca="1">O298*S298</f>
        <v>0</v>
      </c>
      <c r="U298" s="114">
        <f>VLOOKUP(C298,Лист2!A$1:B$899,2,FALSE)</f>
        <v>850</v>
      </c>
    </row>
    <row r="299" spans="1:21" ht="17.25" thickBot="1" x14ac:dyDescent="0.3">
      <c r="A299" s="2"/>
      <c r="B299" s="231"/>
      <c r="C299" s="62"/>
      <c r="D299" s="90" t="s">
        <v>34</v>
      </c>
      <c r="E299" s="5"/>
      <c r="F299" s="5"/>
      <c r="G299" s="5"/>
      <c r="H299" s="5"/>
      <c r="I299" s="5"/>
      <c r="J299" s="144"/>
      <c r="K299" s="275"/>
      <c r="L299" s="5"/>
      <c r="M299" s="5"/>
      <c r="N299" s="5"/>
      <c r="O299" s="77" t="str">
        <f ca="1">IF(D299="цвет",SUM(O300:INDIRECT("N"&amp;R299)),IF(SUM(E299:N299)=0,"",SUM(E299:N299)))</f>
        <v/>
      </c>
      <c r="P299" s="55" t="s">
        <v>54</v>
      </c>
      <c r="Q299" s="43">
        <f t="shared" si="8"/>
        <v>4000</v>
      </c>
      <c r="R299" s="57">
        <f t="shared" ca="1" si="9"/>
        <v>301</v>
      </c>
      <c r="S299" s="56"/>
      <c r="T299" s="63"/>
      <c r="U299" s="114" t="e">
        <f>VLOOKUP(C299,Лист2!A$1:B$899,2,FALSE)</f>
        <v>#N/A</v>
      </c>
    </row>
    <row r="300" spans="1:21" ht="135" customHeight="1" x14ac:dyDescent="0.25">
      <c r="A300" s="2"/>
      <c r="B300" s="231"/>
      <c r="C300" s="62"/>
      <c r="D300" s="244" t="s">
        <v>178</v>
      </c>
      <c r="E300" s="245"/>
      <c r="F300" s="245"/>
      <c r="G300" s="245"/>
      <c r="H300" s="245"/>
      <c r="I300" s="245"/>
      <c r="J300" s="245"/>
      <c r="K300" s="245"/>
      <c r="L300" s="245"/>
      <c r="M300" s="245"/>
      <c r="N300" s="246"/>
      <c r="O300" s="77" t="str">
        <f ca="1">IF(D300="цвет",SUM(O301:INDIRECT("N"&amp;R300)),IF(SUM(E300:N300)=0,"",SUM(E300:N300)))</f>
        <v/>
      </c>
      <c r="P300" s="55" t="s">
        <v>54</v>
      </c>
      <c r="Q300" s="43">
        <f t="shared" si="8"/>
        <v>4000</v>
      </c>
      <c r="R300" s="57">
        <f t="shared" ca="1" si="9"/>
        <v>301</v>
      </c>
      <c r="S300" s="56"/>
      <c r="T300" s="63"/>
      <c r="U300" s="114" t="e">
        <f>VLOOKUP(C300,Лист2!A$1:B$899,2,FALSE)</f>
        <v>#N/A</v>
      </c>
    </row>
    <row r="301" spans="1:21" ht="17.45" customHeight="1" thickBot="1" x14ac:dyDescent="0.3">
      <c r="A301" s="2"/>
      <c r="B301" s="233"/>
      <c r="C301" s="64"/>
      <c r="D301" s="219" t="str">
        <f>HYPERLINK("https://miamia.ru/search/index.php?q="&amp;Q301&amp;"&amp;s=Поиск?utm_source=Excel&amp;utm_medium=Nalichie&amp;utm_content="&amp;Q301&amp;"","Посмотреть большую фотографию на сайте")</f>
        <v>Посмотреть большую фотографию на сайте</v>
      </c>
      <c r="E301" s="220"/>
      <c r="F301" s="220"/>
      <c r="G301" s="220"/>
      <c r="H301" s="220"/>
      <c r="I301" s="220"/>
      <c r="J301" s="220"/>
      <c r="K301" s="220"/>
      <c r="L301" s="220"/>
      <c r="M301" s="220"/>
      <c r="N301" s="221"/>
      <c r="O301" s="77" t="str">
        <f ca="1">IF(D301="цвет",SUM(O302:INDIRECT("N"&amp;R301)),IF(SUM(E301:N301)=0,"",SUM(E301:N301)))</f>
        <v/>
      </c>
      <c r="P301" s="55" t="s">
        <v>54</v>
      </c>
      <c r="Q301" s="43">
        <f t="shared" si="8"/>
        <v>4000</v>
      </c>
      <c r="R301" s="57">
        <f t="shared" ca="1" si="9"/>
        <v>301</v>
      </c>
      <c r="S301" s="56"/>
      <c r="T301" s="63"/>
      <c r="U301" s="114" t="e">
        <f>VLOOKUP(C301,Лист2!A$1:B$899,2,FALSE)</f>
        <v>#N/A</v>
      </c>
    </row>
    <row r="302" spans="1:21" ht="17.25" thickBot="1" x14ac:dyDescent="0.3">
      <c r="A302" s="2"/>
      <c r="B302" s="231" t="s">
        <v>125</v>
      </c>
      <c r="C302" s="62">
        <v>4001</v>
      </c>
      <c r="D302" s="87" t="s">
        <v>9</v>
      </c>
      <c r="E302" s="8" t="s">
        <v>11</v>
      </c>
      <c r="F302" s="88" t="s">
        <v>12</v>
      </c>
      <c r="G302" s="88" t="s">
        <v>13</v>
      </c>
      <c r="H302" s="8" t="s">
        <v>14</v>
      </c>
      <c r="I302" s="84" t="s">
        <v>15</v>
      </c>
      <c r="J302" s="84" t="s">
        <v>16</v>
      </c>
      <c r="K302" s="84" t="s">
        <v>20</v>
      </c>
      <c r="L302" s="84" t="s">
        <v>21</v>
      </c>
      <c r="M302" s="84"/>
      <c r="N302" s="84"/>
      <c r="O302" s="47">
        <f ca="1">IF(D302="цвет",SUM(O303:INDIRECT("N"&amp;R302)),IF(SUM(E302:N302)=0,"",SUM(E302:N302)))</f>
        <v>0</v>
      </c>
      <c r="P302" s="55">
        <v>2324</v>
      </c>
      <c r="Q302" s="43">
        <f t="shared" si="8"/>
        <v>4001</v>
      </c>
      <c r="R302" s="57">
        <f t="shared" ca="1" si="9"/>
        <v>305</v>
      </c>
      <c r="S302" s="71">
        <f>IF(U302&gt;0,ROUND((U302),0),ROUND((P302*$P$1),0))</f>
        <v>950</v>
      </c>
      <c r="T302" s="72">
        <f ca="1">O302*S302</f>
        <v>0</v>
      </c>
      <c r="U302" s="114">
        <f>VLOOKUP(C302,Лист2!A$1:B$899,2,FALSE)</f>
        <v>950</v>
      </c>
    </row>
    <row r="303" spans="1:21" ht="17.25" thickBot="1" x14ac:dyDescent="0.3">
      <c r="A303" s="2"/>
      <c r="B303" s="231"/>
      <c r="C303" s="62"/>
      <c r="D303" s="90" t="s">
        <v>34</v>
      </c>
      <c r="E303" s="5"/>
      <c r="F303" s="5"/>
      <c r="G303" s="5"/>
      <c r="H303" s="5"/>
      <c r="I303" s="5"/>
      <c r="J303" s="144"/>
      <c r="K303" s="5"/>
      <c r="L303" s="5"/>
      <c r="M303" s="5"/>
      <c r="N303" s="5"/>
      <c r="O303" s="77" t="str">
        <f ca="1">IF(D303="цвет",SUM(O304:INDIRECT("N"&amp;R303)),IF(SUM(E303:N303)=0,"",SUM(E303:N303)))</f>
        <v/>
      </c>
      <c r="P303" s="55" t="s">
        <v>54</v>
      </c>
      <c r="Q303" s="43">
        <f t="shared" si="8"/>
        <v>4001</v>
      </c>
      <c r="R303" s="57">
        <f t="shared" ca="1" si="9"/>
        <v>305</v>
      </c>
      <c r="S303" s="56"/>
      <c r="T303" s="63"/>
      <c r="U303" s="114" t="e">
        <f>VLOOKUP(C303,Лист2!A$1:B$899,2,FALSE)</f>
        <v>#N/A</v>
      </c>
    </row>
    <row r="304" spans="1:21" ht="135" customHeight="1" x14ac:dyDescent="0.25">
      <c r="A304" s="2"/>
      <c r="B304" s="231"/>
      <c r="C304" s="62"/>
      <c r="D304" s="244" t="s">
        <v>179</v>
      </c>
      <c r="E304" s="245"/>
      <c r="F304" s="245"/>
      <c r="G304" s="245"/>
      <c r="H304" s="245"/>
      <c r="I304" s="245"/>
      <c r="J304" s="245"/>
      <c r="K304" s="245"/>
      <c r="L304" s="245"/>
      <c r="M304" s="245"/>
      <c r="N304" s="246"/>
      <c r="O304" s="77" t="str">
        <f ca="1">IF(D304="цвет",SUM(O305:INDIRECT("N"&amp;R304)),IF(SUM(E304:N304)=0,"",SUM(E304:N304)))</f>
        <v/>
      </c>
      <c r="P304" s="55" t="s">
        <v>54</v>
      </c>
      <c r="Q304" s="43">
        <f t="shared" si="8"/>
        <v>4001</v>
      </c>
      <c r="R304" s="57">
        <f t="shared" ca="1" si="9"/>
        <v>305</v>
      </c>
      <c r="S304" s="56"/>
      <c r="T304" s="63"/>
      <c r="U304" s="114" t="e">
        <f>VLOOKUP(C304,Лист2!A$1:B$899,2,FALSE)</f>
        <v>#N/A</v>
      </c>
    </row>
    <row r="305" spans="1:21" ht="17.45" customHeight="1" thickBot="1" x14ac:dyDescent="0.3">
      <c r="A305" s="2"/>
      <c r="B305" s="233"/>
      <c r="C305" s="64"/>
      <c r="D305" s="219" t="str">
        <f>HYPERLINK("https://miamia.ru/search/index.php?q="&amp;Q305&amp;"&amp;s=Поиск?utm_source=Excel&amp;utm_medium=Nalichie&amp;utm_content="&amp;Q305&amp;"","Посмотреть большую фотографию на сайте")</f>
        <v>Посмотреть большую фотографию на сайте</v>
      </c>
      <c r="E305" s="220"/>
      <c r="F305" s="220"/>
      <c r="G305" s="220"/>
      <c r="H305" s="220"/>
      <c r="I305" s="220"/>
      <c r="J305" s="220"/>
      <c r="K305" s="220"/>
      <c r="L305" s="220"/>
      <c r="M305" s="220"/>
      <c r="N305" s="221"/>
      <c r="O305" s="77" t="str">
        <f ca="1">IF(D305="цвет",SUM(O306:INDIRECT("N"&amp;R305)),IF(SUM(E305:N305)=0,"",SUM(E305:N305)))</f>
        <v/>
      </c>
      <c r="P305" s="55" t="s">
        <v>54</v>
      </c>
      <c r="Q305" s="43">
        <f t="shared" si="8"/>
        <v>4001</v>
      </c>
      <c r="R305" s="57">
        <f t="shared" ca="1" si="9"/>
        <v>305</v>
      </c>
      <c r="S305" s="56"/>
      <c r="T305" s="63"/>
      <c r="U305" s="114" t="e">
        <f>VLOOKUP(C305,Лист2!A$1:B$899,2,FALSE)</f>
        <v>#N/A</v>
      </c>
    </row>
    <row r="306" spans="1:21" ht="17.25" thickBot="1" x14ac:dyDescent="0.3">
      <c r="A306" s="2"/>
      <c r="B306" s="231" t="s">
        <v>125</v>
      </c>
      <c r="C306" s="62">
        <v>4003</v>
      </c>
      <c r="D306" s="87" t="s">
        <v>9</v>
      </c>
      <c r="E306" s="91" t="s">
        <v>10</v>
      </c>
      <c r="F306" s="91" t="s">
        <v>17</v>
      </c>
      <c r="G306" s="91" t="s">
        <v>18</v>
      </c>
      <c r="H306" s="91" t="s">
        <v>19</v>
      </c>
      <c r="I306" s="91" t="s">
        <v>22</v>
      </c>
      <c r="J306" s="84"/>
      <c r="K306" s="84"/>
      <c r="L306" s="84"/>
      <c r="M306" s="84"/>
      <c r="N306" s="84"/>
      <c r="O306" s="47">
        <f ca="1">IF(D306="цвет",SUM(O307:INDIRECT("N"&amp;R306)),IF(SUM(E306:N306)=0,"",SUM(E306:N306)))</f>
        <v>0</v>
      </c>
      <c r="P306" s="55">
        <v>2841</v>
      </c>
      <c r="Q306" s="43">
        <f t="shared" si="8"/>
        <v>4003</v>
      </c>
      <c r="R306" s="57">
        <f t="shared" ca="1" si="9"/>
        <v>309</v>
      </c>
      <c r="S306" s="71">
        <f>IF(U306&gt;0,ROUND((U306),0),ROUND((P306*$P$1),0))</f>
        <v>1250</v>
      </c>
      <c r="T306" s="72">
        <f ca="1">O306*S306</f>
        <v>0</v>
      </c>
      <c r="U306" s="114">
        <f>VLOOKUP(C306,Лист2!A$1:B$899,2,FALSE)</f>
        <v>1250</v>
      </c>
    </row>
    <row r="307" spans="1:21" ht="17.25" thickBot="1" x14ac:dyDescent="0.3">
      <c r="A307" s="2"/>
      <c r="B307" s="231"/>
      <c r="C307" s="62"/>
      <c r="D307" s="90" t="s">
        <v>34</v>
      </c>
      <c r="E307" s="5"/>
      <c r="F307" s="5"/>
      <c r="G307" s="5"/>
      <c r="H307" s="275"/>
      <c r="I307" s="275"/>
      <c r="J307" s="5"/>
      <c r="K307" s="5"/>
      <c r="L307" s="5"/>
      <c r="M307" s="5"/>
      <c r="N307" s="5"/>
      <c r="O307" s="77" t="str">
        <f ca="1">IF(D307="цвет",SUM(O308:INDIRECT("N"&amp;R307)),IF(SUM(E307:N307)=0,"",SUM(E307:N307)))</f>
        <v/>
      </c>
      <c r="P307" s="55" t="s">
        <v>54</v>
      </c>
      <c r="Q307" s="43">
        <f t="shared" si="8"/>
        <v>4003</v>
      </c>
      <c r="R307" s="57">
        <f t="shared" ca="1" si="9"/>
        <v>309</v>
      </c>
      <c r="S307" s="56"/>
      <c r="T307" s="63"/>
      <c r="U307" s="114" t="e">
        <f>VLOOKUP(C307,Лист2!A$1:B$899,2,FALSE)</f>
        <v>#N/A</v>
      </c>
    </row>
    <row r="308" spans="1:21" ht="135" customHeight="1" x14ac:dyDescent="0.25">
      <c r="A308" s="2"/>
      <c r="B308" s="231"/>
      <c r="C308" s="62"/>
      <c r="D308" s="244" t="s">
        <v>180</v>
      </c>
      <c r="E308" s="245"/>
      <c r="F308" s="245"/>
      <c r="G308" s="245"/>
      <c r="H308" s="245"/>
      <c r="I308" s="245"/>
      <c r="J308" s="245"/>
      <c r="K308" s="245"/>
      <c r="L308" s="245"/>
      <c r="M308" s="245"/>
      <c r="N308" s="246"/>
      <c r="O308" s="77" t="str">
        <f ca="1">IF(D308="цвет",SUM(O309:INDIRECT("N"&amp;R308)),IF(SUM(E308:N308)=0,"",SUM(E308:N308)))</f>
        <v/>
      </c>
      <c r="P308" s="55" t="s">
        <v>54</v>
      </c>
      <c r="Q308" s="43">
        <f t="shared" si="8"/>
        <v>4003</v>
      </c>
      <c r="R308" s="57">
        <f t="shared" ca="1" si="9"/>
        <v>309</v>
      </c>
      <c r="S308" s="56"/>
      <c r="T308" s="63"/>
      <c r="U308" s="114" t="e">
        <f>VLOOKUP(C308,Лист2!A$1:B$899,2,FALSE)</f>
        <v>#N/A</v>
      </c>
    </row>
    <row r="309" spans="1:21" ht="17.45" customHeight="1" thickBot="1" x14ac:dyDescent="0.3">
      <c r="A309" s="2"/>
      <c r="B309" s="233"/>
      <c r="C309" s="64"/>
      <c r="D309" s="219" t="str">
        <f>HYPERLINK("https://miamia.ru/search/index.php?q="&amp;Q309&amp;"&amp;s=Поиск?utm_source=Excel&amp;utm_medium=Nalichie&amp;utm_content="&amp;Q309&amp;"","Посмотреть большую фотографию на сайте")</f>
        <v>Посмотреть большую фотографию на сайте</v>
      </c>
      <c r="E309" s="220"/>
      <c r="F309" s="220"/>
      <c r="G309" s="220"/>
      <c r="H309" s="220"/>
      <c r="I309" s="220"/>
      <c r="J309" s="220"/>
      <c r="K309" s="220"/>
      <c r="L309" s="220"/>
      <c r="M309" s="220"/>
      <c r="N309" s="221"/>
      <c r="O309" s="77" t="str">
        <f ca="1">IF(D309="цвет",SUM(O310:INDIRECT("N"&amp;R309)),IF(SUM(E309:N309)=0,"",SUM(E309:N309)))</f>
        <v/>
      </c>
      <c r="P309" s="55" t="s">
        <v>54</v>
      </c>
      <c r="Q309" s="43">
        <f t="shared" si="8"/>
        <v>4003</v>
      </c>
      <c r="R309" s="57">
        <f t="shared" ca="1" si="9"/>
        <v>309</v>
      </c>
      <c r="S309" s="56"/>
      <c r="T309" s="63"/>
      <c r="U309" s="114" t="e">
        <f>VLOOKUP(C309,Лист2!A$1:B$899,2,FALSE)</f>
        <v>#N/A</v>
      </c>
    </row>
    <row r="310" spans="1:21" ht="17.25" thickBot="1" x14ac:dyDescent="0.3">
      <c r="A310" s="2"/>
      <c r="B310" s="231" t="s">
        <v>125</v>
      </c>
      <c r="C310" s="62">
        <v>4009</v>
      </c>
      <c r="D310" s="87" t="s">
        <v>9</v>
      </c>
      <c r="E310" s="91" t="s">
        <v>10</v>
      </c>
      <c r="F310" s="91" t="s">
        <v>17</v>
      </c>
      <c r="G310" s="91" t="s">
        <v>18</v>
      </c>
      <c r="H310" s="91" t="s">
        <v>19</v>
      </c>
      <c r="I310" s="91" t="s">
        <v>22</v>
      </c>
      <c r="J310" s="84"/>
      <c r="K310" s="84"/>
      <c r="L310" s="84"/>
      <c r="M310" s="84"/>
      <c r="N310" s="84"/>
      <c r="O310" s="47">
        <f ca="1">IF(D310="цвет",SUM(O311:INDIRECT("N"&amp;R310)),IF(SUM(E310:N310)=0,"",SUM(E310:N310)))</f>
        <v>0</v>
      </c>
      <c r="P310" s="55">
        <v>3616</v>
      </c>
      <c r="Q310" s="43">
        <f t="shared" si="8"/>
        <v>4009</v>
      </c>
      <c r="R310" s="57">
        <f t="shared" ca="1" si="9"/>
        <v>313</v>
      </c>
      <c r="S310" s="71">
        <f>IF(U310&gt;0,ROUND((U310),0),ROUND((P310*$P$1),0))</f>
        <v>1500</v>
      </c>
      <c r="T310" s="72">
        <f ca="1">O310*S310</f>
        <v>0</v>
      </c>
      <c r="U310" s="114">
        <f>VLOOKUP(C310,Лист2!A$1:B$899,2,FALSE)</f>
        <v>1500</v>
      </c>
    </row>
    <row r="311" spans="1:21" ht="17.25" thickBot="1" x14ac:dyDescent="0.3">
      <c r="A311" s="2"/>
      <c r="B311" s="231"/>
      <c r="C311" s="62"/>
      <c r="D311" s="90" t="s">
        <v>34</v>
      </c>
      <c r="E311" s="5"/>
      <c r="F311" s="5"/>
      <c r="G311" s="5"/>
      <c r="H311" s="144"/>
      <c r="I311" s="5"/>
      <c r="J311" s="5"/>
      <c r="K311" s="5"/>
      <c r="L311" s="5"/>
      <c r="M311" s="5"/>
      <c r="N311" s="5"/>
      <c r="O311" s="77" t="str">
        <f ca="1">IF(D311="цвет",SUM(O312:INDIRECT("N"&amp;R311)),IF(SUM(E311:N311)=0,"",SUM(E311:N311)))</f>
        <v/>
      </c>
      <c r="P311" s="55" t="s">
        <v>54</v>
      </c>
      <c r="Q311" s="43">
        <f t="shared" si="8"/>
        <v>4009</v>
      </c>
      <c r="R311" s="57">
        <f t="shared" ca="1" si="9"/>
        <v>313</v>
      </c>
      <c r="S311" s="56"/>
      <c r="T311" s="63"/>
      <c r="U311" s="114" t="e">
        <f>VLOOKUP(C311,Лист2!A$1:B$899,2,FALSE)</f>
        <v>#N/A</v>
      </c>
    </row>
    <row r="312" spans="1:21" ht="135" customHeight="1" x14ac:dyDescent="0.25">
      <c r="A312" s="2"/>
      <c r="B312" s="231"/>
      <c r="C312" s="62"/>
      <c r="D312" s="244" t="s">
        <v>181</v>
      </c>
      <c r="E312" s="245"/>
      <c r="F312" s="245"/>
      <c r="G312" s="245"/>
      <c r="H312" s="245"/>
      <c r="I312" s="245"/>
      <c r="J312" s="245"/>
      <c r="K312" s="245"/>
      <c r="L312" s="245"/>
      <c r="M312" s="245"/>
      <c r="N312" s="246"/>
      <c r="O312" s="77" t="str">
        <f ca="1">IF(D312="цвет",SUM(O313:INDIRECT("N"&amp;R312)),IF(SUM(E312:N312)=0,"",SUM(E312:N312)))</f>
        <v/>
      </c>
      <c r="P312" s="55" t="s">
        <v>54</v>
      </c>
      <c r="Q312" s="43">
        <f t="shared" si="8"/>
        <v>4009</v>
      </c>
      <c r="R312" s="57">
        <f t="shared" ca="1" si="9"/>
        <v>313</v>
      </c>
      <c r="S312" s="56"/>
      <c r="T312" s="63"/>
      <c r="U312" s="114" t="e">
        <f>VLOOKUP(C312,Лист2!A$1:B$899,2,FALSE)</f>
        <v>#N/A</v>
      </c>
    </row>
    <row r="313" spans="1:21" ht="17.45" customHeight="1" thickBot="1" x14ac:dyDescent="0.3">
      <c r="A313" s="2"/>
      <c r="B313" s="233"/>
      <c r="C313" s="64"/>
      <c r="D313" s="219" t="str">
        <f>HYPERLINK("https://miamia.ru/search/index.php?q="&amp;Q313&amp;"&amp;s=Поиск?utm_source=Excel&amp;utm_medium=Nalichie&amp;utm_content="&amp;Q313&amp;"","Посмотреть большую фотографию на сайте")</f>
        <v>Посмотреть большую фотографию на сайте</v>
      </c>
      <c r="E313" s="220"/>
      <c r="F313" s="220"/>
      <c r="G313" s="220"/>
      <c r="H313" s="220"/>
      <c r="I313" s="220"/>
      <c r="J313" s="220"/>
      <c r="K313" s="220"/>
      <c r="L313" s="220"/>
      <c r="M313" s="220"/>
      <c r="N313" s="221"/>
      <c r="O313" s="77" t="str">
        <f ca="1">IF(D313="цвет",SUM(O314:INDIRECT("N"&amp;R313)),IF(SUM(E313:N313)=0,"",SUM(E313:N313)))</f>
        <v/>
      </c>
      <c r="P313" s="55" t="s">
        <v>54</v>
      </c>
      <c r="Q313" s="43">
        <f t="shared" si="8"/>
        <v>4009</v>
      </c>
      <c r="R313" s="57">
        <f t="shared" ca="1" si="9"/>
        <v>313</v>
      </c>
      <c r="S313" s="56"/>
      <c r="T313" s="63"/>
      <c r="U313" s="114" t="e">
        <f>VLOOKUP(C313,Лист2!A$1:B$899,2,FALSE)</f>
        <v>#N/A</v>
      </c>
    </row>
    <row r="314" spans="1:21" ht="23.1" customHeight="1" thickBot="1" x14ac:dyDescent="0.3">
      <c r="A314" s="2"/>
      <c r="B314" s="21" t="s">
        <v>164</v>
      </c>
      <c r="C314" s="22"/>
      <c r="D314" s="23"/>
      <c r="E314" s="24"/>
      <c r="F314" s="24"/>
      <c r="G314" s="24"/>
      <c r="H314" s="24"/>
      <c r="I314" s="24"/>
      <c r="J314" s="24"/>
      <c r="K314" s="24"/>
      <c r="L314" s="24"/>
      <c r="M314" s="24"/>
      <c r="N314" s="25"/>
      <c r="O314" s="77" t="str">
        <f ca="1">IF(D314="цвет",SUM(O315:INDIRECT("N"&amp;R314)),IF(SUM(E314:N314)=0,"",SUM(E314:N314)))</f>
        <v/>
      </c>
      <c r="P314" s="55" t="s">
        <v>54</v>
      </c>
      <c r="Q314" s="43">
        <f t="shared" si="8"/>
        <v>4009</v>
      </c>
      <c r="R314" s="57">
        <f t="shared" ca="1" si="9"/>
        <v>318</v>
      </c>
      <c r="S314" s="56"/>
      <c r="T314" s="63"/>
      <c r="U314" s="114" t="e">
        <f>VLOOKUP(C314,Лист2!A$1:B$899,2,FALSE)</f>
        <v>#N/A</v>
      </c>
    </row>
    <row r="315" spans="1:21" ht="17.25" thickBot="1" x14ac:dyDescent="0.3">
      <c r="A315" s="2"/>
      <c r="B315" s="230" t="s">
        <v>120</v>
      </c>
      <c r="C315" s="70">
        <v>3592</v>
      </c>
      <c r="D315" s="83" t="s">
        <v>9</v>
      </c>
      <c r="E315" s="84" t="s">
        <v>10</v>
      </c>
      <c r="F315" s="84" t="s">
        <v>11</v>
      </c>
      <c r="G315" s="84" t="s">
        <v>12</v>
      </c>
      <c r="H315" s="84" t="s">
        <v>13</v>
      </c>
      <c r="I315" s="84" t="s">
        <v>14</v>
      </c>
      <c r="J315" s="84" t="s">
        <v>15</v>
      </c>
      <c r="K315" s="84"/>
      <c r="L315" s="84"/>
      <c r="M315" s="84"/>
      <c r="N315" s="84"/>
      <c r="O315" s="47">
        <f ca="1">IF(D315="цвет",SUM(O316:INDIRECT("N"&amp;R315)),IF(SUM(E315:N315)=0,"",SUM(E315:N315)))</f>
        <v>0</v>
      </c>
      <c r="P315" s="55">
        <v>2324</v>
      </c>
      <c r="Q315" s="43">
        <f t="shared" si="8"/>
        <v>3592</v>
      </c>
      <c r="R315" s="57">
        <f t="shared" ca="1" si="9"/>
        <v>318</v>
      </c>
      <c r="S315" s="71">
        <f>IF(U315&gt;0,ROUND((U315),0),ROUND((P315*$P$1),0))</f>
        <v>950</v>
      </c>
      <c r="T315" s="72">
        <f ca="1">O315*S315</f>
        <v>0</v>
      </c>
      <c r="U315" s="114">
        <f>VLOOKUP(C315,Лист2!A$1:B$899,2,FALSE)</f>
        <v>950</v>
      </c>
    </row>
    <row r="316" spans="1:21" ht="17.25" thickBot="1" x14ac:dyDescent="0.3">
      <c r="A316" s="2"/>
      <c r="B316" s="232"/>
      <c r="C316" s="62"/>
      <c r="D316" s="4" t="s">
        <v>121</v>
      </c>
      <c r="E316" s="144"/>
      <c r="F316" s="5"/>
      <c r="G316" s="5"/>
      <c r="H316" s="5"/>
      <c r="I316" s="5"/>
      <c r="J316" s="5"/>
      <c r="K316" s="5"/>
      <c r="L316" s="5"/>
      <c r="M316" s="5"/>
      <c r="N316" s="5"/>
      <c r="O316" s="77" t="str">
        <f ca="1">IF(D316="цвет",SUM(O317:INDIRECT("N"&amp;R316)),IF(SUM(E316:N316)=0,"",SUM(E316:N316)))</f>
        <v/>
      </c>
      <c r="P316" s="55" t="s">
        <v>54</v>
      </c>
      <c r="Q316" s="43">
        <f t="shared" si="8"/>
        <v>3592</v>
      </c>
      <c r="R316" s="57">
        <f t="shared" ca="1" si="9"/>
        <v>318</v>
      </c>
      <c r="S316" s="56"/>
      <c r="T316" s="63"/>
      <c r="U316" s="114" t="e">
        <f>VLOOKUP(C316,Лист2!A$1:B$899,2,FALSE)</f>
        <v>#N/A</v>
      </c>
    </row>
    <row r="317" spans="1:21" ht="135" customHeight="1" x14ac:dyDescent="0.25">
      <c r="A317" s="2"/>
      <c r="B317" s="232"/>
      <c r="C317" s="62"/>
      <c r="D317" s="234" t="s">
        <v>663</v>
      </c>
      <c r="E317" s="235"/>
      <c r="F317" s="235"/>
      <c r="G317" s="235"/>
      <c r="H317" s="235"/>
      <c r="I317" s="235"/>
      <c r="J317" s="235"/>
      <c r="K317" s="235"/>
      <c r="L317" s="235"/>
      <c r="M317" s="235"/>
      <c r="N317" s="236"/>
      <c r="O317" s="77" t="str">
        <f ca="1">IF(D317="цвет",SUM(O318:INDIRECT("N"&amp;R317)),IF(SUM(E317:N317)=0,"",SUM(E317:N317)))</f>
        <v/>
      </c>
      <c r="P317" s="55" t="s">
        <v>54</v>
      </c>
      <c r="Q317" s="43">
        <f t="shared" si="8"/>
        <v>3592</v>
      </c>
      <c r="R317" s="57">
        <f t="shared" ca="1" si="9"/>
        <v>318</v>
      </c>
      <c r="S317" s="56"/>
      <c r="T317" s="63"/>
      <c r="U317" s="114" t="e">
        <f>VLOOKUP(C317,Лист2!A$1:B$899,2,FALSE)</f>
        <v>#N/A</v>
      </c>
    </row>
    <row r="318" spans="1:21" ht="17.45" customHeight="1" thickBot="1" x14ac:dyDescent="0.3">
      <c r="A318" s="2"/>
      <c r="B318" s="233"/>
      <c r="C318" s="6"/>
      <c r="D318" s="219" t="str">
        <f>HYPERLINK("https://miamia.ru/search/index.php?q="&amp;Q318&amp;"&amp;s=Поиск?utm_source=Excel&amp;utm_medium=Nalichie&amp;utm_content="&amp;Q318&amp;"","Посмотреть большую фотографию на сайте")</f>
        <v>Посмотреть большую фотографию на сайте</v>
      </c>
      <c r="E318" s="220"/>
      <c r="F318" s="220"/>
      <c r="G318" s="220"/>
      <c r="H318" s="220"/>
      <c r="I318" s="220"/>
      <c r="J318" s="220"/>
      <c r="K318" s="220"/>
      <c r="L318" s="220"/>
      <c r="M318" s="220"/>
      <c r="N318" s="221"/>
      <c r="O318" s="77" t="str">
        <f ca="1">IF(D318="цвет",SUM(O319:INDIRECT("N"&amp;R318)),IF(SUM(E318:N318)=0,"",SUM(E318:N318)))</f>
        <v/>
      </c>
      <c r="P318" s="55" t="s">
        <v>54</v>
      </c>
      <c r="Q318" s="43">
        <f t="shared" si="8"/>
        <v>3592</v>
      </c>
      <c r="R318" s="57">
        <f t="shared" ca="1" si="9"/>
        <v>318</v>
      </c>
      <c r="S318" s="56"/>
      <c r="T318" s="63"/>
      <c r="U318" s="114" t="e">
        <f>VLOOKUP(C318,Лист2!A$1:B$899,2,FALSE)</f>
        <v>#N/A</v>
      </c>
    </row>
    <row r="319" spans="1:21" ht="17.25" thickBot="1" x14ac:dyDescent="0.3">
      <c r="A319" s="2"/>
      <c r="B319" s="230" t="s">
        <v>120</v>
      </c>
      <c r="C319" s="70">
        <v>3596</v>
      </c>
      <c r="D319" s="83" t="s">
        <v>9</v>
      </c>
      <c r="E319" s="84" t="s">
        <v>10</v>
      </c>
      <c r="F319" s="84" t="s">
        <v>11</v>
      </c>
      <c r="G319" s="84" t="s">
        <v>12</v>
      </c>
      <c r="H319" s="84" t="s">
        <v>13</v>
      </c>
      <c r="I319" s="84" t="s">
        <v>14</v>
      </c>
      <c r="J319" s="84" t="s">
        <v>15</v>
      </c>
      <c r="K319" s="84" t="s">
        <v>16</v>
      </c>
      <c r="L319" s="84"/>
      <c r="M319" s="84"/>
      <c r="N319" s="84"/>
      <c r="O319" s="47">
        <f ca="1">IF(D319="цвет",SUM(O320:INDIRECT("N"&amp;R319)),IF(SUM(E319:N319)=0,"",SUM(E319:N319)))</f>
        <v>0</v>
      </c>
      <c r="P319" s="55">
        <v>4262</v>
      </c>
      <c r="Q319" s="43">
        <f t="shared" si="8"/>
        <v>3596</v>
      </c>
      <c r="R319" s="57">
        <f t="shared" ca="1" si="9"/>
        <v>322</v>
      </c>
      <c r="S319" s="71">
        <f>IF(U319&gt;0,ROUND((U319),0),ROUND((P319*$P$1),0))</f>
        <v>950</v>
      </c>
      <c r="T319" s="72">
        <f ca="1">O319*S319</f>
        <v>0</v>
      </c>
      <c r="U319" s="114">
        <f>VLOOKUP(C319,Лист2!A$1:B$899,2,FALSE)</f>
        <v>950</v>
      </c>
    </row>
    <row r="320" spans="1:21" ht="17.25" thickBot="1" x14ac:dyDescent="0.3">
      <c r="A320" s="2"/>
      <c r="B320" s="232"/>
      <c r="C320" s="62"/>
      <c r="D320" s="4" t="s">
        <v>121</v>
      </c>
      <c r="E320" s="144"/>
      <c r="F320" s="5"/>
      <c r="G320" s="5"/>
      <c r="H320" s="5"/>
      <c r="I320" s="5"/>
      <c r="J320" s="5"/>
      <c r="K320" s="5"/>
      <c r="L320" s="5"/>
      <c r="M320" s="5"/>
      <c r="N320" s="5"/>
      <c r="O320" s="77" t="str">
        <f ca="1">IF(D320="цвет",SUM(O321:INDIRECT("N"&amp;R320)),IF(SUM(E320:N320)=0,"",SUM(E320:N320)))</f>
        <v/>
      </c>
      <c r="P320" s="55" t="s">
        <v>54</v>
      </c>
      <c r="Q320" s="43">
        <f t="shared" si="8"/>
        <v>3596</v>
      </c>
      <c r="R320" s="57">
        <f t="shared" ca="1" si="9"/>
        <v>322</v>
      </c>
      <c r="S320" s="56"/>
      <c r="T320" s="63"/>
      <c r="U320" s="114" t="e">
        <f>VLOOKUP(C320,Лист2!A$1:B$899,2,FALSE)</f>
        <v>#N/A</v>
      </c>
    </row>
    <row r="321" spans="1:21" ht="135" customHeight="1" x14ac:dyDescent="0.25">
      <c r="A321" s="2"/>
      <c r="B321" s="232"/>
      <c r="C321" s="62"/>
      <c r="D321" s="234" t="s">
        <v>310</v>
      </c>
      <c r="E321" s="235"/>
      <c r="F321" s="235"/>
      <c r="G321" s="235"/>
      <c r="H321" s="235"/>
      <c r="I321" s="235"/>
      <c r="J321" s="235"/>
      <c r="K321" s="235"/>
      <c r="L321" s="235"/>
      <c r="M321" s="235"/>
      <c r="N321" s="236"/>
      <c r="O321" s="77" t="str">
        <f ca="1">IF(D321="цвет",SUM(O322:INDIRECT("N"&amp;R321)),IF(SUM(E321:N321)=0,"",SUM(E321:N321)))</f>
        <v/>
      </c>
      <c r="P321" s="55" t="s">
        <v>54</v>
      </c>
      <c r="Q321" s="43">
        <f t="shared" si="8"/>
        <v>3596</v>
      </c>
      <c r="R321" s="57">
        <f t="shared" ca="1" si="9"/>
        <v>322</v>
      </c>
      <c r="S321" s="56"/>
      <c r="T321" s="63"/>
      <c r="U321" s="114" t="e">
        <f>VLOOKUP(C321,Лист2!A$1:B$899,2,FALSE)</f>
        <v>#N/A</v>
      </c>
    </row>
    <row r="322" spans="1:21" ht="17.45" customHeight="1" thickBot="1" x14ac:dyDescent="0.3">
      <c r="A322" s="2"/>
      <c r="B322" s="233"/>
      <c r="C322" s="6"/>
      <c r="D322" s="219" t="str">
        <f>HYPERLINK("https://miamia.ru/search/index.php?q="&amp;Q322&amp;"&amp;s=Поиск?utm_source=Excel&amp;utm_medium=Nalichie&amp;utm_content="&amp;Q322&amp;"","Посмотреть большую фотографию на сайте")</f>
        <v>Посмотреть большую фотографию на сайте</v>
      </c>
      <c r="E322" s="220"/>
      <c r="F322" s="220"/>
      <c r="G322" s="220"/>
      <c r="H322" s="220"/>
      <c r="I322" s="220"/>
      <c r="J322" s="220"/>
      <c r="K322" s="220"/>
      <c r="L322" s="220"/>
      <c r="M322" s="220"/>
      <c r="N322" s="221"/>
      <c r="O322" s="77" t="str">
        <f ca="1">IF(D322="цвет",SUM(O323:INDIRECT("N"&amp;R322)),IF(SUM(E322:N322)=0,"",SUM(E322:N322)))</f>
        <v/>
      </c>
      <c r="P322" s="55" t="s">
        <v>54</v>
      </c>
      <c r="Q322" s="43">
        <f t="shared" si="8"/>
        <v>3596</v>
      </c>
      <c r="R322" s="57">
        <f t="shared" ca="1" si="9"/>
        <v>322</v>
      </c>
      <c r="S322" s="56"/>
      <c r="T322" s="63"/>
      <c r="U322" s="114" t="e">
        <f>VLOOKUP(C322,Лист2!A$1:B$899,2,FALSE)</f>
        <v>#N/A</v>
      </c>
    </row>
    <row r="323" spans="1:21" ht="23.1" customHeight="1" thickBot="1" x14ac:dyDescent="0.3">
      <c r="A323" s="2"/>
      <c r="B323" s="21" t="s">
        <v>115</v>
      </c>
      <c r="C323" s="22"/>
      <c r="D323" s="23"/>
      <c r="E323" s="24"/>
      <c r="F323" s="24"/>
      <c r="G323" s="24"/>
      <c r="H323" s="24"/>
      <c r="I323" s="24"/>
      <c r="J323" s="24"/>
      <c r="K323" s="24"/>
      <c r="L323" s="24"/>
      <c r="M323" s="24"/>
      <c r="N323" s="25"/>
      <c r="O323" s="77" t="str">
        <f ca="1">IF(D323="цвет",SUM(O324:INDIRECT("N"&amp;R323)),IF(SUM(E323:N323)=0,"",SUM(E323:N323)))</f>
        <v/>
      </c>
      <c r="P323" s="55" t="s">
        <v>54</v>
      </c>
      <c r="Q323" s="43">
        <f t="shared" si="8"/>
        <v>3596</v>
      </c>
      <c r="R323" s="57">
        <f t="shared" ca="1" si="9"/>
        <v>327</v>
      </c>
      <c r="U323" s="114" t="e">
        <f>VLOOKUP(C323,Лист2!A$1:B$899,2,FALSE)</f>
        <v>#N/A</v>
      </c>
    </row>
    <row r="324" spans="1:21" ht="17.25" thickBot="1" x14ac:dyDescent="0.3">
      <c r="A324" s="2"/>
      <c r="B324" s="230" t="s">
        <v>114</v>
      </c>
      <c r="C324" s="70">
        <v>3521</v>
      </c>
      <c r="D324" s="83" t="s">
        <v>9</v>
      </c>
      <c r="E324" s="84" t="s">
        <v>10</v>
      </c>
      <c r="F324" s="84" t="s">
        <v>11</v>
      </c>
      <c r="G324" s="61" t="s">
        <v>12</v>
      </c>
      <c r="H324" s="61" t="s">
        <v>13</v>
      </c>
      <c r="I324" s="84" t="s">
        <v>14</v>
      </c>
      <c r="J324" s="84" t="s">
        <v>15</v>
      </c>
      <c r="K324" s="84" t="s">
        <v>16</v>
      </c>
      <c r="L324" s="84"/>
      <c r="M324" s="84"/>
      <c r="N324" s="84"/>
      <c r="O324" s="47">
        <f ca="1">IF(D324="цвет",SUM(O325:INDIRECT("N"&amp;R324)),IF(SUM(E324:N324)=0,"",SUM(E324:N324)))</f>
        <v>0</v>
      </c>
      <c r="P324" s="55">
        <v>2324</v>
      </c>
      <c r="Q324" s="43">
        <f t="shared" si="8"/>
        <v>3521</v>
      </c>
      <c r="R324" s="57">
        <f t="shared" ca="1" si="9"/>
        <v>327</v>
      </c>
      <c r="S324" s="71">
        <f>IF(U324&gt;0,ROUND((U324),0),ROUND((P324*$P$1),0))</f>
        <v>650</v>
      </c>
      <c r="T324" s="72">
        <f ca="1">O324*S324</f>
        <v>0</v>
      </c>
      <c r="U324" s="114">
        <f>VLOOKUP(C324,Лист2!A$1:B$899,2,FALSE)</f>
        <v>650</v>
      </c>
    </row>
    <row r="325" spans="1:21" ht="17.25" thickBot="1" x14ac:dyDescent="0.3">
      <c r="A325" s="2"/>
      <c r="B325" s="231"/>
      <c r="C325" s="62"/>
      <c r="D325" s="4" t="s">
        <v>36</v>
      </c>
      <c r="E325" s="144"/>
      <c r="F325" s="5"/>
      <c r="G325" s="5"/>
      <c r="H325" s="5"/>
      <c r="I325" s="5"/>
      <c r="J325" s="5"/>
      <c r="K325" s="5"/>
      <c r="L325" s="5"/>
      <c r="M325" s="5"/>
      <c r="N325" s="5"/>
      <c r="O325" s="77" t="str">
        <f ca="1">IF(D325="цвет",SUM(O326:INDIRECT("N"&amp;R325)),IF(SUM(E325:N325)=0,"",SUM(E325:N325)))</f>
        <v/>
      </c>
      <c r="P325" s="55" t="s">
        <v>54</v>
      </c>
      <c r="Q325" s="43">
        <f t="shared" si="8"/>
        <v>3521</v>
      </c>
      <c r="R325" s="57">
        <f t="shared" ca="1" si="9"/>
        <v>327</v>
      </c>
      <c r="S325" s="56"/>
      <c r="T325" s="63"/>
      <c r="U325" s="114" t="e">
        <f>VLOOKUP(C325,Лист2!A$1:B$899,2,FALSE)</f>
        <v>#N/A</v>
      </c>
    </row>
    <row r="326" spans="1:21" ht="135" customHeight="1" x14ac:dyDescent="0.25">
      <c r="A326" s="2"/>
      <c r="B326" s="231"/>
      <c r="C326" s="62"/>
      <c r="D326" s="244" t="s">
        <v>182</v>
      </c>
      <c r="E326" s="245"/>
      <c r="F326" s="245"/>
      <c r="G326" s="245"/>
      <c r="H326" s="245"/>
      <c r="I326" s="245"/>
      <c r="J326" s="245"/>
      <c r="K326" s="245"/>
      <c r="L326" s="245"/>
      <c r="M326" s="245"/>
      <c r="N326" s="246"/>
      <c r="O326" s="77" t="str">
        <f ca="1">IF(D326="цвет",SUM(O327:INDIRECT("N"&amp;R326)),IF(SUM(E326:N326)=0,"",SUM(E326:N326)))</f>
        <v/>
      </c>
      <c r="P326" s="55" t="s">
        <v>54</v>
      </c>
      <c r="Q326" s="43">
        <f t="shared" si="8"/>
        <v>3521</v>
      </c>
      <c r="R326" s="57">
        <f t="shared" ca="1" si="9"/>
        <v>327</v>
      </c>
      <c r="S326" s="56"/>
      <c r="T326" s="63"/>
      <c r="U326" s="114" t="e">
        <f>VLOOKUP(C326,Лист2!A$1:B$899,2,FALSE)</f>
        <v>#N/A</v>
      </c>
    </row>
    <row r="327" spans="1:21" ht="17.45" customHeight="1" thickBot="1" x14ac:dyDescent="0.3">
      <c r="A327" s="2"/>
      <c r="B327" s="233"/>
      <c r="C327" s="64"/>
      <c r="D327" s="219" t="str">
        <f>HYPERLINK("https://miamia.ru/search/index.php?q="&amp;Q327&amp;"&amp;s=Поиск?utm_source=Excel&amp;utm_medium=Nalichie&amp;utm_content="&amp;Q327&amp;"","Посмотреть большую фотографию на сайте")</f>
        <v>Посмотреть большую фотографию на сайте</v>
      </c>
      <c r="E327" s="220"/>
      <c r="F327" s="220"/>
      <c r="G327" s="220"/>
      <c r="H327" s="220"/>
      <c r="I327" s="220"/>
      <c r="J327" s="220"/>
      <c r="K327" s="220"/>
      <c r="L327" s="220"/>
      <c r="M327" s="220"/>
      <c r="N327" s="221"/>
      <c r="O327" s="77" t="str">
        <f ca="1">IF(D327="цвет",SUM(O328:INDIRECT("N"&amp;R327)),IF(SUM(E327:N327)=0,"",SUM(E327:N327)))</f>
        <v/>
      </c>
      <c r="P327" s="55" t="s">
        <v>54</v>
      </c>
      <c r="Q327" s="43">
        <f t="shared" si="8"/>
        <v>3521</v>
      </c>
      <c r="R327" s="57">
        <f t="shared" ca="1" si="9"/>
        <v>327</v>
      </c>
      <c r="S327" s="56"/>
      <c r="T327" s="63"/>
      <c r="U327" s="114" t="e">
        <f>VLOOKUP(C327,Лист2!A$1:B$899,2,FALSE)</f>
        <v>#N/A</v>
      </c>
    </row>
    <row r="328" spans="1:21" ht="17.25" thickBot="1" x14ac:dyDescent="0.3">
      <c r="A328" s="2"/>
      <c r="B328" s="230" t="s">
        <v>114</v>
      </c>
      <c r="C328" s="70">
        <v>3523</v>
      </c>
      <c r="D328" s="83" t="s">
        <v>9</v>
      </c>
      <c r="E328" s="84" t="s">
        <v>10</v>
      </c>
      <c r="F328" s="84" t="s">
        <v>17</v>
      </c>
      <c r="G328" s="61" t="s">
        <v>18</v>
      </c>
      <c r="H328" s="61" t="s">
        <v>19</v>
      </c>
      <c r="I328" s="84"/>
      <c r="J328" s="84"/>
      <c r="K328" s="84"/>
      <c r="L328" s="84"/>
      <c r="M328" s="84"/>
      <c r="N328" s="84"/>
      <c r="O328" s="47">
        <f ca="1">IF(D328="цвет",SUM(O329:INDIRECT("N"&amp;R328)),IF(SUM(E328:N328)=0,"",SUM(E328:N328)))</f>
        <v>0</v>
      </c>
      <c r="P328" s="55">
        <v>2711</v>
      </c>
      <c r="Q328" s="43">
        <f t="shared" si="8"/>
        <v>3523</v>
      </c>
      <c r="R328" s="57">
        <f t="shared" ca="1" si="9"/>
        <v>331</v>
      </c>
      <c r="S328" s="71">
        <f>IF(U328&gt;0,ROUND((U328),0),ROUND((P328*$P$1),0))</f>
        <v>950</v>
      </c>
      <c r="T328" s="72">
        <f ca="1">O328*S328</f>
        <v>0</v>
      </c>
      <c r="U328" s="114">
        <f>VLOOKUP(C328,Лист2!A$1:B$899,2,FALSE)</f>
        <v>950</v>
      </c>
    </row>
    <row r="329" spans="1:21" ht="17.25" thickBot="1" x14ac:dyDescent="0.3">
      <c r="A329" s="2"/>
      <c r="B329" s="231"/>
      <c r="C329" s="62"/>
      <c r="D329" s="4" t="s">
        <v>36</v>
      </c>
      <c r="E329" s="144"/>
      <c r="F329" s="5"/>
      <c r="G329" s="144"/>
      <c r="H329" s="5"/>
      <c r="I329" s="5"/>
      <c r="J329" s="5"/>
      <c r="K329" s="5"/>
      <c r="L329" s="5"/>
      <c r="M329" s="5"/>
      <c r="N329" s="5"/>
      <c r="O329" s="77" t="str">
        <f ca="1">IF(D329="цвет",SUM(O330:INDIRECT("N"&amp;R329)),IF(SUM(E329:N329)=0,"",SUM(E329:N329)))</f>
        <v/>
      </c>
      <c r="P329" s="55" t="s">
        <v>54</v>
      </c>
      <c r="Q329" s="43">
        <f t="shared" si="8"/>
        <v>3523</v>
      </c>
      <c r="R329" s="57">
        <f t="shared" ca="1" si="9"/>
        <v>331</v>
      </c>
      <c r="S329" s="56"/>
      <c r="T329" s="63"/>
      <c r="U329" s="114" t="e">
        <f>VLOOKUP(C329,Лист2!A$1:B$899,2,FALSE)</f>
        <v>#N/A</v>
      </c>
    </row>
    <row r="330" spans="1:21" ht="135" customHeight="1" x14ac:dyDescent="0.25">
      <c r="A330" s="2"/>
      <c r="B330" s="231"/>
      <c r="C330" s="62"/>
      <c r="D330" s="244" t="s">
        <v>183</v>
      </c>
      <c r="E330" s="245"/>
      <c r="F330" s="245"/>
      <c r="G330" s="245"/>
      <c r="H330" s="245"/>
      <c r="I330" s="245"/>
      <c r="J330" s="245"/>
      <c r="K330" s="245"/>
      <c r="L330" s="245"/>
      <c r="M330" s="245"/>
      <c r="N330" s="246"/>
      <c r="O330" s="77" t="str">
        <f ca="1">IF(D330="цвет",SUM(O331:INDIRECT("N"&amp;R330)),IF(SUM(E330:N330)=0,"",SUM(E330:N330)))</f>
        <v/>
      </c>
      <c r="P330" s="55" t="s">
        <v>54</v>
      </c>
      <c r="Q330" s="43">
        <f t="shared" si="8"/>
        <v>3523</v>
      </c>
      <c r="R330" s="57">
        <f t="shared" ca="1" si="9"/>
        <v>331</v>
      </c>
      <c r="S330" s="56"/>
      <c r="T330" s="63"/>
      <c r="U330" s="114" t="e">
        <f>VLOOKUP(C330,Лист2!A$1:B$899,2,FALSE)</f>
        <v>#N/A</v>
      </c>
    </row>
    <row r="331" spans="1:21" ht="17.45" customHeight="1" thickBot="1" x14ac:dyDescent="0.3">
      <c r="A331" s="2"/>
      <c r="B331" s="233"/>
      <c r="C331" s="64"/>
      <c r="D331" s="219" t="str">
        <f>HYPERLINK("https://miamia.ru/search/index.php?q="&amp;Q331&amp;"&amp;s=Поиск?utm_source=Excel&amp;utm_medium=Nalichie&amp;utm_content="&amp;Q331&amp;"","Посмотреть большую фотографию на сайте")</f>
        <v>Посмотреть большую фотографию на сайте</v>
      </c>
      <c r="E331" s="220"/>
      <c r="F331" s="220"/>
      <c r="G331" s="220"/>
      <c r="H331" s="220"/>
      <c r="I331" s="220"/>
      <c r="J331" s="220"/>
      <c r="K331" s="220"/>
      <c r="L331" s="220"/>
      <c r="M331" s="220"/>
      <c r="N331" s="221"/>
      <c r="O331" s="77" t="str">
        <f ca="1">IF(D331="цвет",SUM(O332:INDIRECT("N"&amp;R331)),IF(SUM(E331:N331)=0,"",SUM(E331:N331)))</f>
        <v/>
      </c>
      <c r="P331" s="55" t="s">
        <v>54</v>
      </c>
      <c r="Q331" s="43">
        <f t="shared" ref="Q331:Q394" si="10">IF(C331&lt;&gt;0,C331,Q330)</f>
        <v>3523</v>
      </c>
      <c r="R331" s="57">
        <f t="shared" ref="R331:R394" ca="1" si="11">IF(D331="Посмотреть большую фотографию на сайте",CELL("строка",O331),R332)</f>
        <v>331</v>
      </c>
      <c r="S331" s="56"/>
      <c r="T331" s="63"/>
      <c r="U331" s="114" t="e">
        <f>VLOOKUP(C331,Лист2!A$1:B$899,2,FALSE)</f>
        <v>#N/A</v>
      </c>
    </row>
    <row r="332" spans="1:21" ht="17.25" thickBot="1" x14ac:dyDescent="0.3">
      <c r="A332" s="2"/>
      <c r="B332" s="230" t="s">
        <v>114</v>
      </c>
      <c r="C332" s="70">
        <v>3525</v>
      </c>
      <c r="D332" s="83" t="s">
        <v>9</v>
      </c>
      <c r="E332" s="84" t="s">
        <v>10</v>
      </c>
      <c r="F332" s="84" t="s">
        <v>17</v>
      </c>
      <c r="G332" s="61" t="s">
        <v>18</v>
      </c>
      <c r="H332" s="61" t="s">
        <v>19</v>
      </c>
      <c r="I332" s="61" t="s">
        <v>22</v>
      </c>
      <c r="J332" s="84"/>
      <c r="K332" s="84"/>
      <c r="L332" s="84"/>
      <c r="M332" s="84"/>
      <c r="N332" s="84"/>
      <c r="O332" s="47">
        <f ca="1">IF(D332="цвет",SUM(O333:INDIRECT("N"&amp;R332)),IF(SUM(E332:N332)=0,"",SUM(E332:N332)))</f>
        <v>0</v>
      </c>
      <c r="P332" s="55">
        <v>2711</v>
      </c>
      <c r="Q332" s="43">
        <f t="shared" si="10"/>
        <v>3525</v>
      </c>
      <c r="R332" s="57">
        <f t="shared" ca="1" si="11"/>
        <v>335</v>
      </c>
      <c r="S332" s="71">
        <f>IF(U332&gt;0,ROUND((U332),0),ROUND((P332*$P$1),0))</f>
        <v>950</v>
      </c>
      <c r="T332" s="72">
        <f ca="1">O332*S332</f>
        <v>0</v>
      </c>
      <c r="U332" s="114">
        <f>VLOOKUP(C332,Лист2!A$1:B$899,2,FALSE)</f>
        <v>950</v>
      </c>
    </row>
    <row r="333" spans="1:21" ht="17.25" thickBot="1" x14ac:dyDescent="0.3">
      <c r="A333" s="2"/>
      <c r="B333" s="231"/>
      <c r="C333" s="62"/>
      <c r="D333" s="4" t="s">
        <v>36</v>
      </c>
      <c r="E333" s="5"/>
      <c r="F333" s="5"/>
      <c r="G333" s="144"/>
      <c r="H333" s="5"/>
      <c r="I333" s="5"/>
      <c r="J333" s="5"/>
      <c r="K333" s="5"/>
      <c r="L333" s="5"/>
      <c r="M333" s="5"/>
      <c r="N333" s="5"/>
      <c r="O333" s="77" t="str">
        <f ca="1">IF(D333="цвет",SUM(O334:INDIRECT("N"&amp;R333)),IF(SUM(E333:N333)=0,"",SUM(E333:N333)))</f>
        <v/>
      </c>
      <c r="P333" s="55" t="s">
        <v>54</v>
      </c>
      <c r="Q333" s="43">
        <f t="shared" si="10"/>
        <v>3525</v>
      </c>
      <c r="R333" s="57">
        <f t="shared" ca="1" si="11"/>
        <v>335</v>
      </c>
      <c r="S333" s="56"/>
      <c r="T333" s="63"/>
      <c r="U333" s="114" t="e">
        <f>VLOOKUP(C333,Лист2!A$1:B$899,2,FALSE)</f>
        <v>#N/A</v>
      </c>
    </row>
    <row r="334" spans="1:21" ht="135" customHeight="1" x14ac:dyDescent="0.25">
      <c r="A334" s="2"/>
      <c r="B334" s="231"/>
      <c r="C334" s="62"/>
      <c r="D334" s="244" t="s">
        <v>184</v>
      </c>
      <c r="E334" s="245"/>
      <c r="F334" s="245"/>
      <c r="G334" s="245"/>
      <c r="H334" s="245"/>
      <c r="I334" s="245"/>
      <c r="J334" s="245"/>
      <c r="K334" s="245"/>
      <c r="L334" s="245"/>
      <c r="M334" s="245"/>
      <c r="N334" s="246"/>
      <c r="O334" s="77" t="str">
        <f ca="1">IF(D334="цвет",SUM(O335:INDIRECT("N"&amp;R334)),IF(SUM(E334:N334)=0,"",SUM(E334:N334)))</f>
        <v/>
      </c>
      <c r="P334" s="55" t="s">
        <v>54</v>
      </c>
      <c r="Q334" s="43">
        <f t="shared" si="10"/>
        <v>3525</v>
      </c>
      <c r="R334" s="57">
        <f t="shared" ca="1" si="11"/>
        <v>335</v>
      </c>
      <c r="S334" s="56"/>
      <c r="T334" s="63"/>
      <c r="U334" s="114" t="e">
        <f>VLOOKUP(C334,Лист2!A$1:B$899,2,FALSE)</f>
        <v>#N/A</v>
      </c>
    </row>
    <row r="335" spans="1:21" ht="17.45" customHeight="1" thickBot="1" x14ac:dyDescent="0.3">
      <c r="A335" s="2"/>
      <c r="B335" s="233"/>
      <c r="C335" s="64"/>
      <c r="D335" s="219" t="str">
        <f>HYPERLINK("https://miamia.ru/search/index.php?q="&amp;Q335&amp;"&amp;s=Поиск?utm_source=Excel&amp;utm_medium=Nalichie&amp;utm_content="&amp;Q335&amp;"","Посмотреть большую фотографию на сайте")</f>
        <v>Посмотреть большую фотографию на сайте</v>
      </c>
      <c r="E335" s="220"/>
      <c r="F335" s="220"/>
      <c r="G335" s="220"/>
      <c r="H335" s="220"/>
      <c r="I335" s="220"/>
      <c r="J335" s="220"/>
      <c r="K335" s="220"/>
      <c r="L335" s="220"/>
      <c r="M335" s="220"/>
      <c r="N335" s="221"/>
      <c r="O335" s="77" t="str">
        <f ca="1">IF(D335="цвет",SUM(O336:INDIRECT("N"&amp;R335)),IF(SUM(E335:N335)=0,"",SUM(E335:N335)))</f>
        <v/>
      </c>
      <c r="P335" s="55" t="s">
        <v>54</v>
      </c>
      <c r="Q335" s="43">
        <f t="shared" si="10"/>
        <v>3525</v>
      </c>
      <c r="R335" s="57">
        <f t="shared" ca="1" si="11"/>
        <v>335</v>
      </c>
      <c r="S335" s="56"/>
      <c r="T335" s="63"/>
      <c r="U335" s="114" t="e">
        <f>VLOOKUP(C335,Лист2!A$1:B$899,2,FALSE)</f>
        <v>#N/A</v>
      </c>
    </row>
    <row r="336" spans="1:21" ht="17.25" thickBot="1" x14ac:dyDescent="0.3">
      <c r="A336" s="2"/>
      <c r="B336" s="230" t="s">
        <v>114</v>
      </c>
      <c r="C336" s="70">
        <v>3526</v>
      </c>
      <c r="D336" s="83" t="s">
        <v>9</v>
      </c>
      <c r="E336" s="84" t="s">
        <v>10</v>
      </c>
      <c r="F336" s="84" t="s">
        <v>11</v>
      </c>
      <c r="G336" s="61" t="s">
        <v>12</v>
      </c>
      <c r="H336" s="61" t="s">
        <v>13</v>
      </c>
      <c r="I336" s="84" t="s">
        <v>14</v>
      </c>
      <c r="J336" s="84" t="s">
        <v>15</v>
      </c>
      <c r="K336" s="84" t="s">
        <v>16</v>
      </c>
      <c r="L336" s="84"/>
      <c r="M336" s="84"/>
      <c r="N336" s="84"/>
      <c r="O336" s="47">
        <f ca="1">IF(D336="цвет",SUM(O337:INDIRECT("N"&amp;R336)),IF(SUM(E336:N336)=0,"",SUM(E336:N336)))</f>
        <v>0</v>
      </c>
      <c r="P336" s="55">
        <v>4521</v>
      </c>
      <c r="Q336" s="43">
        <f t="shared" si="10"/>
        <v>3526</v>
      </c>
      <c r="R336" s="57">
        <f t="shared" ca="1" si="11"/>
        <v>339</v>
      </c>
      <c r="S336" s="71">
        <f>IF(U336&gt;0,ROUND((U336),0),ROUND((P336*$P$1),0))</f>
        <v>1450</v>
      </c>
      <c r="T336" s="72">
        <f ca="1">O336*S336</f>
        <v>0</v>
      </c>
      <c r="U336" s="114">
        <f>VLOOKUP(C336,Лист2!A$1:B$899,2,FALSE)</f>
        <v>1450</v>
      </c>
    </row>
    <row r="337" spans="1:21" ht="17.25" thickBot="1" x14ac:dyDescent="0.3">
      <c r="A337" s="2"/>
      <c r="B337" s="231"/>
      <c r="C337" s="62"/>
      <c r="D337" s="4" t="s">
        <v>36</v>
      </c>
      <c r="E337" s="5"/>
      <c r="F337" s="144"/>
      <c r="G337" s="5"/>
      <c r="H337" s="5"/>
      <c r="I337" s="5"/>
      <c r="J337" s="144"/>
      <c r="K337" s="5"/>
      <c r="L337" s="5"/>
      <c r="M337" s="5"/>
      <c r="N337" s="5"/>
      <c r="O337" s="77" t="str">
        <f ca="1">IF(D337="цвет",SUM(O338:INDIRECT("N"&amp;R337)),IF(SUM(E337:N337)=0,"",SUM(E337:N337)))</f>
        <v/>
      </c>
      <c r="P337" s="55" t="s">
        <v>54</v>
      </c>
      <c r="Q337" s="43">
        <f t="shared" si="10"/>
        <v>3526</v>
      </c>
      <c r="R337" s="57">
        <f t="shared" ca="1" si="11"/>
        <v>339</v>
      </c>
      <c r="S337" s="56"/>
      <c r="T337" s="63"/>
      <c r="U337" s="114" t="e">
        <f>VLOOKUP(C337,Лист2!A$1:B$899,2,FALSE)</f>
        <v>#N/A</v>
      </c>
    </row>
    <row r="338" spans="1:21" ht="135" customHeight="1" x14ac:dyDescent="0.25">
      <c r="A338" s="2"/>
      <c r="B338" s="231"/>
      <c r="C338" s="62"/>
      <c r="D338" s="244" t="s">
        <v>185</v>
      </c>
      <c r="E338" s="245"/>
      <c r="F338" s="245"/>
      <c r="G338" s="245"/>
      <c r="H338" s="245"/>
      <c r="I338" s="245"/>
      <c r="J338" s="245"/>
      <c r="K338" s="245"/>
      <c r="L338" s="245"/>
      <c r="M338" s="245"/>
      <c r="N338" s="246"/>
      <c r="O338" s="77" t="str">
        <f ca="1">IF(D338="цвет",SUM(O339:INDIRECT("N"&amp;R338)),IF(SUM(E338:N338)=0,"",SUM(E338:N338)))</f>
        <v/>
      </c>
      <c r="P338" s="55" t="s">
        <v>54</v>
      </c>
      <c r="Q338" s="43">
        <f t="shared" si="10"/>
        <v>3526</v>
      </c>
      <c r="R338" s="57">
        <f t="shared" ca="1" si="11"/>
        <v>339</v>
      </c>
      <c r="S338" s="56"/>
      <c r="T338" s="63"/>
      <c r="U338" s="114" t="e">
        <f>VLOOKUP(C338,Лист2!A$1:B$899,2,FALSE)</f>
        <v>#N/A</v>
      </c>
    </row>
    <row r="339" spans="1:21" ht="17.45" customHeight="1" thickBot="1" x14ac:dyDescent="0.3">
      <c r="A339" s="2"/>
      <c r="B339" s="233"/>
      <c r="C339" s="64"/>
      <c r="D339" s="219" t="str">
        <f>HYPERLINK("https://miamia.ru/search/index.php?q="&amp;Q339&amp;"&amp;s=Поиск?utm_source=Excel&amp;utm_medium=Nalichie&amp;utm_content="&amp;Q339&amp;"","Посмотреть большую фотографию на сайте")</f>
        <v>Посмотреть большую фотографию на сайте</v>
      </c>
      <c r="E339" s="220"/>
      <c r="F339" s="220"/>
      <c r="G339" s="220"/>
      <c r="H339" s="220"/>
      <c r="I339" s="220"/>
      <c r="J339" s="220"/>
      <c r="K339" s="220"/>
      <c r="L339" s="220"/>
      <c r="M339" s="220"/>
      <c r="N339" s="221"/>
      <c r="O339" s="77" t="str">
        <f ca="1">IF(D339="цвет",SUM(O340:INDIRECT("N"&amp;R339)),IF(SUM(E339:N339)=0,"",SUM(E339:N339)))</f>
        <v/>
      </c>
      <c r="P339" s="55" t="s">
        <v>54</v>
      </c>
      <c r="Q339" s="43">
        <f t="shared" si="10"/>
        <v>3526</v>
      </c>
      <c r="R339" s="57">
        <f t="shared" ca="1" si="11"/>
        <v>339</v>
      </c>
      <c r="S339" s="56"/>
      <c r="T339" s="63"/>
      <c r="U339" s="114" t="e">
        <f>VLOOKUP(C339,Лист2!A$1:B$899,2,FALSE)</f>
        <v>#N/A</v>
      </c>
    </row>
    <row r="340" spans="1:21" ht="23.1" customHeight="1" thickBot="1" x14ac:dyDescent="0.3">
      <c r="A340" s="2"/>
      <c r="B340" s="21" t="s">
        <v>313</v>
      </c>
      <c r="C340" s="22"/>
      <c r="D340" s="23"/>
      <c r="E340" s="24"/>
      <c r="F340" s="24"/>
      <c r="G340" s="24"/>
      <c r="H340" s="24"/>
      <c r="I340" s="24"/>
      <c r="J340" s="24"/>
      <c r="K340" s="24"/>
      <c r="L340" s="24"/>
      <c r="M340" s="24"/>
      <c r="N340" s="25"/>
      <c r="O340" s="77" t="str">
        <f ca="1">IF(D340="цвет",SUM(O341:INDIRECT("N"&amp;R340)),IF(SUM(E340:N340)=0,"",SUM(E340:N340)))</f>
        <v/>
      </c>
      <c r="P340" s="55" t="s">
        <v>54</v>
      </c>
      <c r="Q340" s="43">
        <f t="shared" si="10"/>
        <v>3526</v>
      </c>
      <c r="R340" s="57">
        <f t="shared" ca="1" si="11"/>
        <v>344</v>
      </c>
      <c r="U340" s="114" t="e">
        <f>VLOOKUP(C340,Лист2!A$1:B$899,2,FALSE)</f>
        <v>#N/A</v>
      </c>
    </row>
    <row r="341" spans="1:21" ht="17.25" thickBot="1" x14ac:dyDescent="0.3">
      <c r="A341" s="2"/>
      <c r="B341" s="230" t="s">
        <v>314</v>
      </c>
      <c r="C341" s="70">
        <v>3110</v>
      </c>
      <c r="D341" s="83" t="s">
        <v>9</v>
      </c>
      <c r="E341" s="84" t="s">
        <v>10</v>
      </c>
      <c r="F341" s="84" t="s">
        <v>11</v>
      </c>
      <c r="G341" s="84" t="s">
        <v>12</v>
      </c>
      <c r="H341" s="84" t="s">
        <v>13</v>
      </c>
      <c r="I341" s="84" t="s">
        <v>14</v>
      </c>
      <c r="J341" s="84" t="s">
        <v>15</v>
      </c>
      <c r="K341" s="84" t="s">
        <v>16</v>
      </c>
      <c r="L341" s="84"/>
      <c r="M341" s="84"/>
      <c r="N341" s="84"/>
      <c r="O341" s="47">
        <f ca="1">IF(D341="цвет",SUM(O342:INDIRECT("N"&amp;R341)),IF(SUM(E341:N341)=0,"",SUM(E341:N341)))</f>
        <v>0</v>
      </c>
      <c r="P341" s="55">
        <v>2324</v>
      </c>
      <c r="Q341" s="43">
        <f t="shared" si="10"/>
        <v>3110</v>
      </c>
      <c r="R341" s="57">
        <f t="shared" ca="1" si="11"/>
        <v>344</v>
      </c>
      <c r="S341" s="71">
        <f>IF(U341&gt;0,ROUND((U341),0),ROUND((P341*$P$1),0))</f>
        <v>750</v>
      </c>
      <c r="T341" s="72">
        <f ca="1">O341*S341</f>
        <v>0</v>
      </c>
      <c r="U341" s="114">
        <f>VLOOKUP(C341,Лист2!A$1:B$899,2,FALSE)</f>
        <v>750</v>
      </c>
    </row>
    <row r="342" spans="1:21" ht="17.25" thickBot="1" x14ac:dyDescent="0.3">
      <c r="A342" s="2"/>
      <c r="B342" s="231"/>
      <c r="C342" s="62"/>
      <c r="D342" s="4" t="s">
        <v>29</v>
      </c>
      <c r="E342" s="5"/>
      <c r="F342" s="275"/>
      <c r="G342" s="5"/>
      <c r="H342" s="5"/>
      <c r="I342" s="5"/>
      <c r="J342" s="5"/>
      <c r="K342" s="5"/>
      <c r="L342" s="5"/>
      <c r="M342" s="5"/>
      <c r="N342" s="5"/>
      <c r="O342" s="77" t="str">
        <f ca="1">IF(D342="цвет",SUM(O343:INDIRECT("N"&amp;R342)),IF(SUM(E342:N342)=0,"",SUM(E342:N342)))</f>
        <v/>
      </c>
      <c r="P342" s="55" t="s">
        <v>54</v>
      </c>
      <c r="Q342" s="43">
        <f t="shared" si="10"/>
        <v>3110</v>
      </c>
      <c r="R342" s="57">
        <f t="shared" ca="1" si="11"/>
        <v>344</v>
      </c>
      <c r="S342" s="56"/>
      <c r="T342" s="63"/>
      <c r="U342" s="114" t="e">
        <f>VLOOKUP(C342,Лист2!A$1:B$899,2,FALSE)</f>
        <v>#N/A</v>
      </c>
    </row>
    <row r="343" spans="1:21" ht="135" customHeight="1" x14ac:dyDescent="0.25">
      <c r="A343" s="2"/>
      <c r="B343" s="232"/>
      <c r="C343" s="62"/>
      <c r="D343" s="234" t="s">
        <v>315</v>
      </c>
      <c r="E343" s="235"/>
      <c r="F343" s="235"/>
      <c r="G343" s="235"/>
      <c r="H343" s="235"/>
      <c r="I343" s="235"/>
      <c r="J343" s="235"/>
      <c r="K343" s="235"/>
      <c r="L343" s="235"/>
      <c r="M343" s="235"/>
      <c r="N343" s="236"/>
      <c r="O343" s="77" t="str">
        <f ca="1">IF(D343="цвет",SUM(O344:INDIRECT("N"&amp;R343)),IF(SUM(E343:N343)=0,"",SUM(E343:N343)))</f>
        <v/>
      </c>
      <c r="P343" s="55" t="s">
        <v>54</v>
      </c>
      <c r="Q343" s="43">
        <f t="shared" si="10"/>
        <v>3110</v>
      </c>
      <c r="R343" s="57">
        <f t="shared" ca="1" si="11"/>
        <v>344</v>
      </c>
      <c r="S343" s="56"/>
      <c r="T343" s="63"/>
      <c r="U343" s="114" t="e">
        <f>VLOOKUP(C343,Лист2!A$1:B$899,2,FALSE)</f>
        <v>#N/A</v>
      </c>
    </row>
    <row r="344" spans="1:21" ht="17.45" customHeight="1" thickBot="1" x14ac:dyDescent="0.3">
      <c r="A344" s="2"/>
      <c r="B344" s="233"/>
      <c r="C344" s="6"/>
      <c r="D344" s="219" t="str">
        <f>HYPERLINK("https://miamia.ru/search/index.php?q="&amp;Q344&amp;"&amp;s=Поиск?utm_source=Excel&amp;utm_medium=Nalichie&amp;utm_content="&amp;Q344&amp;"","Посмотреть большую фотографию на сайте")</f>
        <v>Посмотреть большую фотографию на сайте</v>
      </c>
      <c r="E344" s="220"/>
      <c r="F344" s="220"/>
      <c r="G344" s="220"/>
      <c r="H344" s="220"/>
      <c r="I344" s="220"/>
      <c r="J344" s="220"/>
      <c r="K344" s="220"/>
      <c r="L344" s="220"/>
      <c r="M344" s="220"/>
      <c r="N344" s="221"/>
      <c r="O344" s="77" t="str">
        <f ca="1">IF(D344="цвет",SUM(O345:INDIRECT("N"&amp;R344)),IF(SUM(E344:N344)=0,"",SUM(E344:N344)))</f>
        <v/>
      </c>
      <c r="P344" s="55" t="s">
        <v>54</v>
      </c>
      <c r="Q344" s="43">
        <f t="shared" si="10"/>
        <v>3110</v>
      </c>
      <c r="R344" s="57">
        <f t="shared" ca="1" si="11"/>
        <v>344</v>
      </c>
      <c r="S344" s="56"/>
      <c r="T344" s="63"/>
      <c r="U344" s="114" t="e">
        <f>VLOOKUP(C344,Лист2!A$1:B$899,2,FALSE)</f>
        <v>#N/A</v>
      </c>
    </row>
    <row r="345" spans="1:21" ht="17.25" thickBot="1" x14ac:dyDescent="0.3">
      <c r="A345" s="2"/>
      <c r="B345" s="230" t="s">
        <v>314</v>
      </c>
      <c r="C345" s="70">
        <v>3111</v>
      </c>
      <c r="D345" s="83" t="s">
        <v>9</v>
      </c>
      <c r="E345" s="84" t="s">
        <v>10</v>
      </c>
      <c r="F345" s="84" t="s">
        <v>11</v>
      </c>
      <c r="G345" s="84" t="s">
        <v>12</v>
      </c>
      <c r="H345" s="84" t="s">
        <v>13</v>
      </c>
      <c r="I345" s="84" t="s">
        <v>14</v>
      </c>
      <c r="J345" s="84" t="s">
        <v>15</v>
      </c>
      <c r="K345" s="84" t="s">
        <v>16</v>
      </c>
      <c r="L345" s="84"/>
      <c r="M345" s="84"/>
      <c r="N345" s="84"/>
      <c r="O345" s="47">
        <f ca="1">IF(D345="цвет",SUM(O346:INDIRECT("N"&amp;R345)),IF(SUM(E345:N345)=0,"",SUM(E345:N345)))</f>
        <v>0</v>
      </c>
      <c r="P345" s="55">
        <v>2324</v>
      </c>
      <c r="Q345" s="43">
        <f t="shared" si="10"/>
        <v>3111</v>
      </c>
      <c r="R345" s="57">
        <f t="shared" ca="1" si="11"/>
        <v>348</v>
      </c>
      <c r="S345" s="71">
        <f>IF(U345&gt;0,ROUND((U345),0),ROUND((P345*$P$1),0))</f>
        <v>750</v>
      </c>
      <c r="T345" s="72">
        <f ca="1">O345*S345</f>
        <v>0</v>
      </c>
      <c r="U345" s="114">
        <f>VLOOKUP(C345,Лист2!A$1:B$899,2,FALSE)</f>
        <v>750</v>
      </c>
    </row>
    <row r="346" spans="1:21" ht="17.25" thickBot="1" x14ac:dyDescent="0.3">
      <c r="A346" s="2"/>
      <c r="B346" s="231"/>
      <c r="C346" s="62"/>
      <c r="D346" s="4" t="s">
        <v>29</v>
      </c>
      <c r="E346" s="275"/>
      <c r="F346" s="275"/>
      <c r="G346" s="275"/>
      <c r="H346" s="5"/>
      <c r="I346" s="275"/>
      <c r="J346" s="275"/>
      <c r="K346" s="5"/>
      <c r="L346" s="5"/>
      <c r="M346" s="5"/>
      <c r="N346" s="5"/>
      <c r="O346" s="77" t="str">
        <f ca="1">IF(D346="цвет",SUM(O347:INDIRECT("N"&amp;R346)),IF(SUM(E346:N346)=0,"",SUM(E346:N346)))</f>
        <v/>
      </c>
      <c r="P346" s="55" t="s">
        <v>54</v>
      </c>
      <c r="Q346" s="43">
        <f t="shared" si="10"/>
        <v>3111</v>
      </c>
      <c r="R346" s="57">
        <f t="shared" ca="1" si="11"/>
        <v>348</v>
      </c>
      <c r="S346" s="56"/>
      <c r="T346" s="63"/>
      <c r="U346" s="114" t="e">
        <f>VLOOKUP(C346,Лист2!A$1:B$899,2,FALSE)</f>
        <v>#N/A</v>
      </c>
    </row>
    <row r="347" spans="1:21" ht="135" customHeight="1" x14ac:dyDescent="0.25">
      <c r="A347" s="2"/>
      <c r="B347" s="232"/>
      <c r="C347" s="62"/>
      <c r="D347" s="234" t="s">
        <v>316</v>
      </c>
      <c r="E347" s="235"/>
      <c r="F347" s="235"/>
      <c r="G347" s="235"/>
      <c r="H347" s="235"/>
      <c r="I347" s="235"/>
      <c r="J347" s="235"/>
      <c r="K347" s="235"/>
      <c r="L347" s="235"/>
      <c r="M347" s="235"/>
      <c r="N347" s="236"/>
      <c r="O347" s="77" t="str">
        <f ca="1">IF(D347="цвет",SUM(O348:INDIRECT("N"&amp;R347)),IF(SUM(E347:N347)=0,"",SUM(E347:N347)))</f>
        <v/>
      </c>
      <c r="P347" s="55" t="s">
        <v>54</v>
      </c>
      <c r="Q347" s="43">
        <f t="shared" si="10"/>
        <v>3111</v>
      </c>
      <c r="R347" s="57">
        <f t="shared" ca="1" si="11"/>
        <v>348</v>
      </c>
      <c r="S347" s="56"/>
      <c r="T347" s="63"/>
      <c r="U347" s="114" t="e">
        <f>VLOOKUP(C347,Лист2!A$1:B$899,2,FALSE)</f>
        <v>#N/A</v>
      </c>
    </row>
    <row r="348" spans="1:21" ht="17.45" customHeight="1" thickBot="1" x14ac:dyDescent="0.3">
      <c r="A348" s="2"/>
      <c r="B348" s="233"/>
      <c r="C348" s="6"/>
      <c r="D348" s="219" t="str">
        <f>HYPERLINK("https://miamia.ru/search/index.php?q="&amp;Q348&amp;"&amp;s=Поиск?utm_source=Excel&amp;utm_medium=Nalichie&amp;utm_content="&amp;Q348&amp;"","Посмотреть большую фотографию на сайте")</f>
        <v>Посмотреть большую фотографию на сайте</v>
      </c>
      <c r="E348" s="220"/>
      <c r="F348" s="220"/>
      <c r="G348" s="220"/>
      <c r="H348" s="220"/>
      <c r="I348" s="220"/>
      <c r="J348" s="220"/>
      <c r="K348" s="220"/>
      <c r="L348" s="220"/>
      <c r="M348" s="220"/>
      <c r="N348" s="221"/>
      <c r="O348" s="77" t="str">
        <f ca="1">IF(D348="цвет",SUM(O349:INDIRECT("N"&amp;R348)),IF(SUM(E348:N348)=0,"",SUM(E348:N348)))</f>
        <v/>
      </c>
      <c r="P348" s="55" t="s">
        <v>54</v>
      </c>
      <c r="Q348" s="43">
        <f t="shared" si="10"/>
        <v>3111</v>
      </c>
      <c r="R348" s="57">
        <f t="shared" ca="1" si="11"/>
        <v>348</v>
      </c>
      <c r="S348" s="56"/>
      <c r="T348" s="63"/>
      <c r="U348" s="114" t="e">
        <f>VLOOKUP(C348,Лист2!A$1:B$899,2,FALSE)</f>
        <v>#N/A</v>
      </c>
    </row>
    <row r="349" spans="1:21" ht="17.25" thickBot="1" x14ac:dyDescent="0.3">
      <c r="A349" s="2"/>
      <c r="B349" s="230" t="s">
        <v>314</v>
      </c>
      <c r="C349" s="70">
        <v>3113</v>
      </c>
      <c r="D349" s="83" t="s">
        <v>9</v>
      </c>
      <c r="E349" s="84" t="s">
        <v>10</v>
      </c>
      <c r="F349" s="84" t="s">
        <v>17</v>
      </c>
      <c r="G349" s="84" t="s">
        <v>18</v>
      </c>
      <c r="H349" s="61" t="s">
        <v>19</v>
      </c>
      <c r="I349" s="84"/>
      <c r="J349" s="84"/>
      <c r="K349" s="84"/>
      <c r="L349" s="84"/>
      <c r="M349" s="84"/>
      <c r="N349" s="84"/>
      <c r="O349" s="47">
        <f ca="1">IF(D349="цвет",SUM(O350:INDIRECT("N"&amp;R349)),IF(SUM(E349:N349)=0,"",SUM(E349:N349)))</f>
        <v>0</v>
      </c>
      <c r="P349" s="55">
        <v>2711</v>
      </c>
      <c r="Q349" s="43">
        <f t="shared" si="10"/>
        <v>3113</v>
      </c>
      <c r="R349" s="57">
        <f t="shared" ca="1" si="11"/>
        <v>352</v>
      </c>
      <c r="S349" s="71">
        <f>IF(U349&gt;0,ROUND((U349),0),ROUND((P349*$P$1),0))</f>
        <v>1250</v>
      </c>
      <c r="T349" s="72">
        <f ca="1">O349*S349</f>
        <v>0</v>
      </c>
      <c r="U349" s="114">
        <f>VLOOKUP(C349,Лист2!A$1:B$899,2,FALSE)</f>
        <v>1250</v>
      </c>
    </row>
    <row r="350" spans="1:21" ht="17.25" thickBot="1" x14ac:dyDescent="0.3">
      <c r="A350" s="2"/>
      <c r="B350" s="231"/>
      <c r="C350" s="62"/>
      <c r="D350" s="4" t="s">
        <v>29</v>
      </c>
      <c r="E350" s="275"/>
      <c r="F350" s="275"/>
      <c r="G350" s="144"/>
      <c r="H350" s="5"/>
      <c r="I350" s="5"/>
      <c r="J350" s="5"/>
      <c r="K350" s="5"/>
      <c r="L350" s="5"/>
      <c r="M350" s="5"/>
      <c r="N350" s="5"/>
      <c r="O350" s="77" t="str">
        <f ca="1">IF(D350="цвет",SUM(O351:INDIRECT("N"&amp;R350)),IF(SUM(E350:N350)=0,"",SUM(E350:N350)))</f>
        <v/>
      </c>
      <c r="P350" s="55" t="s">
        <v>54</v>
      </c>
      <c r="Q350" s="43">
        <f t="shared" si="10"/>
        <v>3113</v>
      </c>
      <c r="R350" s="57">
        <f t="shared" ca="1" si="11"/>
        <v>352</v>
      </c>
      <c r="S350" s="56"/>
      <c r="T350" s="63"/>
      <c r="U350" s="114" t="e">
        <f>VLOOKUP(C350,Лист2!A$1:B$899,2,FALSE)</f>
        <v>#N/A</v>
      </c>
    </row>
    <row r="351" spans="1:21" ht="135" customHeight="1" x14ac:dyDescent="0.25">
      <c r="A351" s="2"/>
      <c r="B351" s="232"/>
      <c r="C351" s="62"/>
      <c r="D351" s="234" t="s">
        <v>317</v>
      </c>
      <c r="E351" s="235"/>
      <c r="F351" s="235"/>
      <c r="G351" s="235"/>
      <c r="H351" s="235"/>
      <c r="I351" s="235"/>
      <c r="J351" s="235"/>
      <c r="K351" s="235"/>
      <c r="L351" s="235"/>
      <c r="M351" s="235"/>
      <c r="N351" s="236"/>
      <c r="O351" s="77" t="str">
        <f ca="1">IF(D351="цвет",SUM(O352:INDIRECT("N"&amp;R351)),IF(SUM(E351:N351)=0,"",SUM(E351:N351)))</f>
        <v/>
      </c>
      <c r="P351" s="55" t="s">
        <v>54</v>
      </c>
      <c r="Q351" s="43">
        <f t="shared" si="10"/>
        <v>3113</v>
      </c>
      <c r="R351" s="57">
        <f t="shared" ca="1" si="11"/>
        <v>352</v>
      </c>
      <c r="S351" s="56"/>
      <c r="T351" s="63"/>
      <c r="U351" s="114" t="e">
        <f>VLOOKUP(C351,Лист2!A$1:B$899,2,FALSE)</f>
        <v>#N/A</v>
      </c>
    </row>
    <row r="352" spans="1:21" ht="17.45" customHeight="1" thickBot="1" x14ac:dyDescent="0.3">
      <c r="A352" s="2"/>
      <c r="B352" s="233"/>
      <c r="C352" s="6"/>
      <c r="D352" s="219" t="str">
        <f>HYPERLINK("https://miamia.ru/search/index.php?q="&amp;Q352&amp;"&amp;s=Поиск?utm_source=Excel&amp;utm_medium=Nalichie&amp;utm_content="&amp;Q352&amp;"","Посмотреть большую фотографию на сайте")</f>
        <v>Посмотреть большую фотографию на сайте</v>
      </c>
      <c r="E352" s="220"/>
      <c r="F352" s="220"/>
      <c r="G352" s="220"/>
      <c r="H352" s="220"/>
      <c r="I352" s="220"/>
      <c r="J352" s="220"/>
      <c r="K352" s="220"/>
      <c r="L352" s="220"/>
      <c r="M352" s="220"/>
      <c r="N352" s="221"/>
      <c r="O352" s="77" t="str">
        <f ca="1">IF(D352="цвет",SUM(O353:INDIRECT("N"&amp;R352)),IF(SUM(E352:N352)=0,"",SUM(E352:N352)))</f>
        <v/>
      </c>
      <c r="P352" s="55" t="s">
        <v>54</v>
      </c>
      <c r="Q352" s="43">
        <f t="shared" si="10"/>
        <v>3113</v>
      </c>
      <c r="R352" s="57">
        <f t="shared" ca="1" si="11"/>
        <v>352</v>
      </c>
      <c r="S352" s="56"/>
      <c r="T352" s="63"/>
      <c r="U352" s="114" t="e">
        <f>VLOOKUP(C352,Лист2!A$1:B$899,2,FALSE)</f>
        <v>#N/A</v>
      </c>
    </row>
    <row r="353" spans="1:23" ht="23.1" customHeight="1" thickBot="1" x14ac:dyDescent="0.3">
      <c r="A353" s="2"/>
      <c r="B353" s="21" t="s">
        <v>318</v>
      </c>
      <c r="C353" s="22"/>
      <c r="D353" s="23"/>
      <c r="E353" s="24"/>
      <c r="F353" s="24"/>
      <c r="G353" s="24"/>
      <c r="H353" s="24"/>
      <c r="I353" s="24"/>
      <c r="J353" s="24"/>
      <c r="K353" s="24"/>
      <c r="L353" s="24"/>
      <c r="M353" s="24"/>
      <c r="N353" s="25"/>
      <c r="O353" s="77" t="str">
        <f ca="1">IF(D353="цвет",SUM(O354:INDIRECT("N"&amp;R353)),IF(SUM(E353:N353)=0,"",SUM(E353:N353)))</f>
        <v/>
      </c>
      <c r="P353" s="55" t="s">
        <v>54</v>
      </c>
      <c r="Q353" s="43">
        <f t="shared" si="10"/>
        <v>3113</v>
      </c>
      <c r="R353" s="57">
        <f t="shared" ca="1" si="11"/>
        <v>357</v>
      </c>
      <c r="U353" s="114" t="e">
        <f>VLOOKUP(C353,Лист2!A$1:B$899,2,FALSE)</f>
        <v>#N/A</v>
      </c>
    </row>
    <row r="354" spans="1:23" ht="17.25" thickBot="1" x14ac:dyDescent="0.3">
      <c r="A354" s="2"/>
      <c r="B354" s="230" t="s">
        <v>319</v>
      </c>
      <c r="C354" s="70">
        <v>4013</v>
      </c>
      <c r="D354" s="83" t="s">
        <v>9</v>
      </c>
      <c r="E354" s="84" t="s">
        <v>17</v>
      </c>
      <c r="F354" s="84" t="s">
        <v>18</v>
      </c>
      <c r="G354" s="61" t="s">
        <v>19</v>
      </c>
      <c r="H354" s="61" t="s">
        <v>22</v>
      </c>
      <c r="I354" s="84"/>
      <c r="J354" s="84"/>
      <c r="K354" s="84"/>
      <c r="L354" s="84"/>
      <c r="M354" s="84"/>
      <c r="N354" s="84"/>
      <c r="O354" s="47">
        <f ca="1">IF(D354="цвет",SUM(O355:INDIRECT("N"&amp;R354)),IF(SUM(E354:N354)=0,"",SUM(E354:N354)))</f>
        <v>0</v>
      </c>
      <c r="P354" s="55">
        <v>2582</v>
      </c>
      <c r="Q354" s="43">
        <f t="shared" si="10"/>
        <v>4013</v>
      </c>
      <c r="R354" s="57">
        <f t="shared" ca="1" si="11"/>
        <v>357</v>
      </c>
      <c r="S354" s="71">
        <f>IF(U354&gt;0,ROUND((U354),0),ROUND((P354*$P$1),0))</f>
        <v>750</v>
      </c>
      <c r="T354" s="72">
        <f ca="1">O354*S354</f>
        <v>0</v>
      </c>
      <c r="U354" s="114">
        <f>VLOOKUP(C354,Лист2!A$1:B$899,2,FALSE)</f>
        <v>750</v>
      </c>
    </row>
    <row r="355" spans="1:23" ht="17.25" thickBot="1" x14ac:dyDescent="0.3">
      <c r="A355" s="2"/>
      <c r="B355" s="231"/>
      <c r="C355" s="62"/>
      <c r="D355" s="4" t="s">
        <v>133</v>
      </c>
      <c r="E355" s="5"/>
      <c r="F355" s="5"/>
      <c r="G355" s="144"/>
      <c r="H355" s="5"/>
      <c r="I355" s="5"/>
      <c r="J355" s="5"/>
      <c r="K355" s="5"/>
      <c r="L355" s="5"/>
      <c r="M355" s="5"/>
      <c r="N355" s="5"/>
      <c r="O355" s="77" t="str">
        <f ca="1">IF(D355="цвет",SUM(O356:INDIRECT("N"&amp;R355)),IF(SUM(E355:N355)=0,"",SUM(E355:N355)))</f>
        <v/>
      </c>
      <c r="P355" s="55" t="s">
        <v>54</v>
      </c>
      <c r="Q355" s="43">
        <f t="shared" si="10"/>
        <v>4013</v>
      </c>
      <c r="R355" s="57">
        <f t="shared" ca="1" si="11"/>
        <v>357</v>
      </c>
      <c r="S355" s="56"/>
      <c r="T355" s="63"/>
      <c r="U355" s="114" t="e">
        <f>VLOOKUP(C355,Лист2!A$1:B$899,2,FALSE)</f>
        <v>#N/A</v>
      </c>
    </row>
    <row r="356" spans="1:23" ht="135" customHeight="1" x14ac:dyDescent="0.25">
      <c r="A356" s="2"/>
      <c r="B356" s="232"/>
      <c r="C356" s="62"/>
      <c r="D356" s="234" t="s">
        <v>320</v>
      </c>
      <c r="E356" s="235"/>
      <c r="F356" s="235"/>
      <c r="G356" s="235"/>
      <c r="H356" s="235"/>
      <c r="I356" s="235"/>
      <c r="J356" s="235"/>
      <c r="K356" s="235"/>
      <c r="L356" s="235"/>
      <c r="M356" s="235"/>
      <c r="N356" s="236"/>
      <c r="O356" s="77" t="str">
        <f ca="1">IF(D356="цвет",SUM(O357:INDIRECT("N"&amp;R356)),IF(SUM(E356:N356)=0,"",SUM(E356:N356)))</f>
        <v/>
      </c>
      <c r="P356" s="55" t="s">
        <v>54</v>
      </c>
      <c r="Q356" s="43">
        <f t="shared" si="10"/>
        <v>4013</v>
      </c>
      <c r="R356" s="57">
        <f t="shared" ca="1" si="11"/>
        <v>357</v>
      </c>
      <c r="S356" s="56"/>
      <c r="T356" s="63"/>
      <c r="U356" s="114" t="e">
        <f>VLOOKUP(C356,Лист2!A$1:B$899,2,FALSE)</f>
        <v>#N/A</v>
      </c>
    </row>
    <row r="357" spans="1:23" ht="17.45" customHeight="1" thickBot="1" x14ac:dyDescent="0.3">
      <c r="A357" s="2"/>
      <c r="B357" s="233"/>
      <c r="C357" s="6"/>
      <c r="D357" s="219" t="str">
        <f>HYPERLINK("https://miamia.ru/search/index.php?q="&amp;Q357&amp;"&amp;s=Поиск?utm_source=Excel&amp;utm_medium=Nalichie&amp;utm_content="&amp;Q357&amp;"","Посмотреть большую фотографию на сайте")</f>
        <v>Посмотреть большую фотографию на сайте</v>
      </c>
      <c r="E357" s="220"/>
      <c r="F357" s="220"/>
      <c r="G357" s="220"/>
      <c r="H357" s="220"/>
      <c r="I357" s="220"/>
      <c r="J357" s="220"/>
      <c r="K357" s="220"/>
      <c r="L357" s="220"/>
      <c r="M357" s="220"/>
      <c r="N357" s="221"/>
      <c r="O357" s="77" t="str">
        <f ca="1">IF(D357="цвет",SUM(O358:INDIRECT("N"&amp;R357)),IF(SUM(E357:N357)=0,"",SUM(E357:N357)))</f>
        <v/>
      </c>
      <c r="P357" s="55" t="s">
        <v>54</v>
      </c>
      <c r="Q357" s="43">
        <f t="shared" si="10"/>
        <v>4013</v>
      </c>
      <c r="R357" s="57">
        <f t="shared" ca="1" si="11"/>
        <v>357</v>
      </c>
      <c r="S357" s="56"/>
      <c r="T357" s="63"/>
      <c r="U357" s="114" t="e">
        <f>VLOOKUP(C357,Лист2!A$1:B$899,2,FALSE)</f>
        <v>#N/A</v>
      </c>
    </row>
    <row r="358" spans="1:23" ht="33.75" customHeight="1" thickBot="1" x14ac:dyDescent="0.3">
      <c r="A358" s="67"/>
      <c r="B358" s="11" t="s">
        <v>40</v>
      </c>
      <c r="C358" s="12"/>
      <c r="D358" s="12"/>
      <c r="E358" s="12"/>
      <c r="F358" s="12"/>
      <c r="G358" s="12"/>
      <c r="H358" s="12"/>
      <c r="I358" s="12"/>
      <c r="J358" s="12"/>
      <c r="K358" s="12"/>
      <c r="L358" s="12"/>
      <c r="M358" s="12"/>
      <c r="N358" s="13"/>
      <c r="O358" s="77" t="str">
        <f ca="1">IF(D358="цвет",SUM(O359:INDIRECT("N"&amp;R358)),IF(SUM(E358:N358)=0,"",SUM(E358:N358)))</f>
        <v/>
      </c>
      <c r="P358" s="55" t="s">
        <v>54</v>
      </c>
      <c r="Q358" s="43">
        <f t="shared" si="10"/>
        <v>4013</v>
      </c>
      <c r="R358" s="57">
        <f t="shared" ca="1" si="11"/>
        <v>363</v>
      </c>
      <c r="U358" s="114" t="e">
        <f>VLOOKUP(C358,Лист2!A$1:B$899,2,FALSE)</f>
        <v>#N/A</v>
      </c>
    </row>
    <row r="359" spans="1:23" customFormat="1" ht="23.1" customHeight="1" thickBot="1" x14ac:dyDescent="0.3">
      <c r="A359" s="102"/>
      <c r="B359" s="122" t="s">
        <v>636</v>
      </c>
      <c r="C359" s="123"/>
      <c r="D359" s="124"/>
      <c r="E359" s="125"/>
      <c r="F359" s="125"/>
      <c r="G359" s="125"/>
      <c r="H359" s="125"/>
      <c r="I359" s="125"/>
      <c r="J359" s="125"/>
      <c r="K359" s="125"/>
      <c r="L359" s="125"/>
      <c r="M359" s="125"/>
      <c r="N359" s="126"/>
      <c r="O359" s="118" t="str">
        <f ca="1">IF(D359="цвет",SUM(O360:INDIRECT("N"&amp;R359)),IF(SUM(E359:N359)=0,"",SUM(E359:N359)))</f>
        <v/>
      </c>
      <c r="P359" s="109" t="s">
        <v>54</v>
      </c>
      <c r="Q359" s="110">
        <f t="shared" si="10"/>
        <v>4013</v>
      </c>
      <c r="R359" s="111">
        <f t="shared" ca="1" si="11"/>
        <v>363</v>
      </c>
      <c r="S359" s="114"/>
      <c r="T359" s="114"/>
      <c r="U359" s="114" t="e">
        <f>VLOOKUP(C359,Лист2!A$1:B$899,2,FALSE)</f>
        <v>#N/A</v>
      </c>
      <c r="V359" s="114"/>
      <c r="W359" s="114"/>
    </row>
    <row r="360" spans="1:23" customFormat="1" ht="17.25" thickBot="1" x14ac:dyDescent="0.3">
      <c r="A360" s="102"/>
      <c r="B360" s="225" t="s">
        <v>637</v>
      </c>
      <c r="C360" s="103">
        <v>9140</v>
      </c>
      <c r="D360" s="104" t="s">
        <v>9</v>
      </c>
      <c r="E360" s="105" t="s">
        <v>10</v>
      </c>
      <c r="F360" s="105" t="s">
        <v>11</v>
      </c>
      <c r="G360" s="105" t="s">
        <v>12</v>
      </c>
      <c r="H360" s="106" t="s">
        <v>13</v>
      </c>
      <c r="I360" s="106" t="s">
        <v>14</v>
      </c>
      <c r="J360" s="105" t="s">
        <v>15</v>
      </c>
      <c r="K360" s="105" t="s">
        <v>16</v>
      </c>
      <c r="L360" s="105"/>
      <c r="M360" s="105"/>
      <c r="N360" s="107"/>
      <c r="O360" s="108">
        <f ca="1">IF(D360="цвет",SUM(O361:INDIRECT("N"&amp;R360)),IF(SUM(E360:N360)=0,"",SUM(E360:N360)))</f>
        <v>0</v>
      </c>
      <c r="P360" s="109">
        <v>902</v>
      </c>
      <c r="Q360" s="110">
        <f t="shared" si="10"/>
        <v>9140</v>
      </c>
      <c r="R360" s="111">
        <f t="shared" ca="1" si="11"/>
        <v>363</v>
      </c>
      <c r="S360" s="112">
        <f>IF(U360&gt;0,ROUND((U360),0),ROUND((P360*$P$1),0))</f>
        <v>590</v>
      </c>
      <c r="T360" s="113">
        <f ca="1">O360*S360</f>
        <v>0</v>
      </c>
      <c r="U360" s="114">
        <f>VLOOKUP(C360,Лист2!A$1:B$899,2,FALSE)</f>
        <v>590</v>
      </c>
      <c r="V360" s="114"/>
      <c r="W360" s="114"/>
    </row>
    <row r="361" spans="1:23" customFormat="1" ht="17.25" thickBot="1" x14ac:dyDescent="0.3">
      <c r="A361" s="102"/>
      <c r="B361" s="225"/>
      <c r="C361" s="115"/>
      <c r="D361" s="116" t="s">
        <v>32</v>
      </c>
      <c r="E361" s="131"/>
      <c r="F361" s="131"/>
      <c r="G361" s="144"/>
      <c r="H361" s="131"/>
      <c r="I361" s="131"/>
      <c r="J361" s="131"/>
      <c r="K361" s="131"/>
      <c r="L361" s="131"/>
      <c r="M361" s="131"/>
      <c r="N361" s="117"/>
      <c r="O361" s="118" t="str">
        <f ca="1">IF(D361="цвет",SUM(O362:INDIRECT("N"&amp;R361)),IF(SUM(E361:N361)=0,"",SUM(E361:N361)))</f>
        <v/>
      </c>
      <c r="P361" s="109" t="s">
        <v>54</v>
      </c>
      <c r="Q361" s="110">
        <f t="shared" si="10"/>
        <v>9140</v>
      </c>
      <c r="R361" s="111">
        <f t="shared" ca="1" si="11"/>
        <v>363</v>
      </c>
      <c r="S361" s="119"/>
      <c r="T361" s="120"/>
      <c r="U361" s="114" t="e">
        <f>VLOOKUP(C361,Лист2!A$1:B$899,2,FALSE)</f>
        <v>#N/A</v>
      </c>
      <c r="V361" s="114"/>
      <c r="W361" s="114"/>
    </row>
    <row r="362" spans="1:23" customFormat="1" ht="148.5" customHeight="1" x14ac:dyDescent="0.25">
      <c r="A362" s="102"/>
      <c r="B362" s="225"/>
      <c r="C362" s="115"/>
      <c r="D362" s="227" t="s">
        <v>638</v>
      </c>
      <c r="E362" s="228"/>
      <c r="F362" s="228"/>
      <c r="G362" s="228"/>
      <c r="H362" s="228"/>
      <c r="I362" s="228"/>
      <c r="J362" s="228"/>
      <c r="K362" s="228"/>
      <c r="L362" s="228"/>
      <c r="M362" s="228"/>
      <c r="N362" s="229"/>
      <c r="O362" s="118" t="str">
        <f ca="1">IF(D362="цвет",SUM(O363:INDIRECT("N"&amp;R362)),IF(SUM(E362:N362)=0,"",SUM(E362:N362)))</f>
        <v/>
      </c>
      <c r="P362" s="109" t="s">
        <v>54</v>
      </c>
      <c r="Q362" s="110">
        <f t="shared" si="10"/>
        <v>9140</v>
      </c>
      <c r="R362" s="111">
        <f t="shared" ca="1" si="11"/>
        <v>363</v>
      </c>
      <c r="S362" s="119"/>
      <c r="T362" s="120"/>
      <c r="U362" s="114" t="e">
        <f>VLOOKUP(C362,Лист2!A$1:B$899,2,FALSE)</f>
        <v>#N/A</v>
      </c>
      <c r="V362" s="114"/>
      <c r="W362" s="114"/>
    </row>
    <row r="363" spans="1:23" customFormat="1" ht="17.45" customHeight="1" thickBot="1" x14ac:dyDescent="0.3">
      <c r="A363" s="102"/>
      <c r="B363" s="226"/>
      <c r="C363" s="121"/>
      <c r="D363" s="219" t="str">
        <f>HYPERLINK("https://miamia.ru/search/index.php?q="&amp;Q363&amp;"&amp;s=Поиск?utm_source=Excel&amp;utm_medium=Nalichie&amp;utm_content="&amp;Q363&amp;"","Посмотреть большую фотографию на сайте")</f>
        <v>Посмотреть большую фотографию на сайте</v>
      </c>
      <c r="E363" s="220"/>
      <c r="F363" s="220"/>
      <c r="G363" s="220"/>
      <c r="H363" s="220"/>
      <c r="I363" s="220"/>
      <c r="J363" s="220"/>
      <c r="K363" s="220"/>
      <c r="L363" s="220"/>
      <c r="M363" s="220"/>
      <c r="N363" s="221"/>
      <c r="O363" s="118" t="str">
        <f ca="1">IF(D363="цвет",SUM(O364:INDIRECT("N"&amp;R363)),IF(SUM(E363:N363)=0,"",SUM(E363:N363)))</f>
        <v/>
      </c>
      <c r="P363" s="109" t="s">
        <v>54</v>
      </c>
      <c r="Q363" s="110">
        <f t="shared" si="10"/>
        <v>9140</v>
      </c>
      <c r="R363" s="111">
        <f t="shared" ca="1" si="11"/>
        <v>363</v>
      </c>
      <c r="S363" s="119"/>
      <c r="T363" s="120"/>
      <c r="U363" s="114" t="e">
        <f>VLOOKUP(C363,Лист2!A$1:B$899,2,FALSE)</f>
        <v>#N/A</v>
      </c>
      <c r="V363" s="114"/>
      <c r="W363" s="114"/>
    </row>
    <row r="364" spans="1:23" customFormat="1" ht="17.25" thickBot="1" x14ac:dyDescent="0.3">
      <c r="A364" s="102"/>
      <c r="B364" s="225" t="s">
        <v>637</v>
      </c>
      <c r="C364" s="103">
        <v>9141</v>
      </c>
      <c r="D364" s="104" t="s">
        <v>9</v>
      </c>
      <c r="E364" s="105" t="s">
        <v>10</v>
      </c>
      <c r="F364" s="105" t="s">
        <v>11</v>
      </c>
      <c r="G364" s="105" t="s">
        <v>12</v>
      </c>
      <c r="H364" s="106" t="s">
        <v>13</v>
      </c>
      <c r="I364" s="106" t="s">
        <v>14</v>
      </c>
      <c r="J364" s="105"/>
      <c r="K364" s="105"/>
      <c r="L364" s="105"/>
      <c r="M364" s="105"/>
      <c r="N364" s="107"/>
      <c r="O364" s="108">
        <f ca="1">IF(D364="цвет",SUM(O365:INDIRECT("N"&amp;R364)),IF(SUM(E364:N364)=0,"",SUM(E364:N364)))</f>
        <v>0</v>
      </c>
      <c r="P364" s="109">
        <v>773</v>
      </c>
      <c r="Q364" s="110">
        <f t="shared" si="10"/>
        <v>9141</v>
      </c>
      <c r="R364" s="111">
        <f t="shared" ca="1" si="11"/>
        <v>367</v>
      </c>
      <c r="S364" s="112">
        <f>IF(U364&gt;0,ROUND((U364),0),ROUND((P364*$P$1),0))</f>
        <v>590</v>
      </c>
      <c r="T364" s="113">
        <f ca="1">O364*S364</f>
        <v>0</v>
      </c>
      <c r="U364" s="114">
        <f>VLOOKUP(C364,Лист2!A$1:B$899,2,FALSE)</f>
        <v>590</v>
      </c>
      <c r="V364" s="114"/>
      <c r="W364" s="114"/>
    </row>
    <row r="365" spans="1:23" customFormat="1" ht="17.25" thickBot="1" x14ac:dyDescent="0.3">
      <c r="A365" s="102"/>
      <c r="B365" s="225"/>
      <c r="C365" s="115"/>
      <c r="D365" s="116" t="s">
        <v>32</v>
      </c>
      <c r="E365" s="144"/>
      <c r="F365" s="131"/>
      <c r="G365" s="131"/>
      <c r="H365" s="144"/>
      <c r="I365" s="144"/>
      <c r="J365" s="131"/>
      <c r="K365" s="131"/>
      <c r="L365" s="131"/>
      <c r="M365" s="131"/>
      <c r="N365" s="117"/>
      <c r="O365" s="118" t="str">
        <f ca="1">IF(D365="цвет",SUM(O366:INDIRECT("N"&amp;R365)),IF(SUM(E365:N365)=0,"",SUM(E365:N365)))</f>
        <v/>
      </c>
      <c r="P365" s="109" t="s">
        <v>54</v>
      </c>
      <c r="Q365" s="110">
        <f t="shared" si="10"/>
        <v>9141</v>
      </c>
      <c r="R365" s="111">
        <f t="shared" ca="1" si="11"/>
        <v>367</v>
      </c>
      <c r="S365" s="119"/>
      <c r="T365" s="120"/>
      <c r="U365" s="114" t="e">
        <f>VLOOKUP(C365,Лист2!A$1:B$899,2,FALSE)</f>
        <v>#N/A</v>
      </c>
      <c r="V365" s="114"/>
      <c r="W365" s="114"/>
    </row>
    <row r="366" spans="1:23" customFormat="1" ht="135" customHeight="1" x14ac:dyDescent="0.25">
      <c r="A366" s="102"/>
      <c r="B366" s="225"/>
      <c r="C366" s="115"/>
      <c r="D366" s="227" t="s">
        <v>639</v>
      </c>
      <c r="E366" s="228"/>
      <c r="F366" s="228"/>
      <c r="G366" s="228"/>
      <c r="H366" s="228"/>
      <c r="I366" s="228"/>
      <c r="J366" s="228"/>
      <c r="K366" s="228"/>
      <c r="L366" s="228"/>
      <c r="M366" s="228"/>
      <c r="N366" s="229"/>
      <c r="O366" s="118" t="str">
        <f ca="1">IF(D366="цвет",SUM(O367:INDIRECT("N"&amp;R366)),IF(SUM(E366:N366)=0,"",SUM(E366:N366)))</f>
        <v/>
      </c>
      <c r="P366" s="109" t="s">
        <v>54</v>
      </c>
      <c r="Q366" s="110">
        <f t="shared" si="10"/>
        <v>9141</v>
      </c>
      <c r="R366" s="111">
        <f t="shared" ca="1" si="11"/>
        <v>367</v>
      </c>
      <c r="S366" s="119"/>
      <c r="T366" s="120"/>
      <c r="U366" s="114" t="e">
        <f>VLOOKUP(C366,Лист2!A$1:B$899,2,FALSE)</f>
        <v>#N/A</v>
      </c>
      <c r="V366" s="114"/>
      <c r="W366" s="114"/>
    </row>
    <row r="367" spans="1:23" customFormat="1" ht="17.45" customHeight="1" thickBot="1" x14ac:dyDescent="0.3">
      <c r="A367" s="102"/>
      <c r="B367" s="226"/>
      <c r="C367" s="121"/>
      <c r="D367" s="219" t="str">
        <f>HYPERLINK("https://miamia.ru/search/index.php?q="&amp;Q367&amp;"&amp;s=Поиск?utm_source=Excel&amp;utm_medium=Nalichie&amp;utm_content="&amp;Q367&amp;"","Посмотреть большую фотографию на сайте")</f>
        <v>Посмотреть большую фотографию на сайте</v>
      </c>
      <c r="E367" s="220"/>
      <c r="F367" s="220"/>
      <c r="G367" s="220"/>
      <c r="H367" s="220"/>
      <c r="I367" s="220"/>
      <c r="J367" s="220"/>
      <c r="K367" s="220"/>
      <c r="L367" s="220"/>
      <c r="M367" s="220"/>
      <c r="N367" s="221"/>
      <c r="O367" s="118" t="str">
        <f ca="1">IF(D367="цвет",SUM(O368:INDIRECT("N"&amp;R367)),IF(SUM(E367:N367)=0,"",SUM(E367:N367)))</f>
        <v/>
      </c>
      <c r="P367" s="109" t="s">
        <v>54</v>
      </c>
      <c r="Q367" s="110">
        <f t="shared" si="10"/>
        <v>9141</v>
      </c>
      <c r="R367" s="111">
        <f t="shared" ca="1" si="11"/>
        <v>367</v>
      </c>
      <c r="S367" s="119"/>
      <c r="T367" s="120"/>
      <c r="U367" s="114" t="e">
        <f>VLOOKUP(C367,Лист2!A$1:B$899,2,FALSE)</f>
        <v>#N/A</v>
      </c>
      <c r="V367" s="114"/>
      <c r="W367" s="114"/>
    </row>
    <row r="368" spans="1:23" customFormat="1" ht="17.25" thickBot="1" x14ac:dyDescent="0.3">
      <c r="A368" s="102"/>
      <c r="B368" s="225" t="s">
        <v>637</v>
      </c>
      <c r="C368" s="103">
        <v>9142</v>
      </c>
      <c r="D368" s="104" t="s">
        <v>9</v>
      </c>
      <c r="E368" s="105" t="s">
        <v>10</v>
      </c>
      <c r="F368" s="105" t="s">
        <v>11</v>
      </c>
      <c r="G368" s="105" t="s">
        <v>12</v>
      </c>
      <c r="H368" s="106" t="s">
        <v>13</v>
      </c>
      <c r="I368" s="106" t="s">
        <v>14</v>
      </c>
      <c r="J368" s="105" t="s">
        <v>15</v>
      </c>
      <c r="K368" s="105"/>
      <c r="L368" s="105"/>
      <c r="M368" s="105"/>
      <c r="N368" s="107"/>
      <c r="O368" s="108">
        <f ca="1">IF(D368="цвет",SUM(O369:INDIRECT("N"&amp;R368)),IF(SUM(E368:N368)=0,"",SUM(E368:N368)))</f>
        <v>0</v>
      </c>
      <c r="P368" s="109">
        <v>1031</v>
      </c>
      <c r="Q368" s="110">
        <f t="shared" si="10"/>
        <v>9142</v>
      </c>
      <c r="R368" s="111">
        <f t="shared" ca="1" si="11"/>
        <v>371</v>
      </c>
      <c r="S368" s="112">
        <f>IF(U368&gt;0,ROUND((U368),0),ROUND((P368*$P$1),0))</f>
        <v>690</v>
      </c>
      <c r="T368" s="113">
        <f ca="1">O368*S368</f>
        <v>0</v>
      </c>
      <c r="U368" s="114">
        <f>VLOOKUP(C368,Лист2!A$1:B$899,2,FALSE)</f>
        <v>690</v>
      </c>
      <c r="V368" s="114"/>
      <c r="W368" s="114"/>
    </row>
    <row r="369" spans="1:23" customFormat="1" ht="17.25" thickBot="1" x14ac:dyDescent="0.3">
      <c r="A369" s="102"/>
      <c r="B369" s="225"/>
      <c r="C369" s="115"/>
      <c r="D369" s="116" t="s">
        <v>32</v>
      </c>
      <c r="E369" s="144"/>
      <c r="F369" s="131"/>
      <c r="G369" s="131"/>
      <c r="H369" s="131"/>
      <c r="I369" s="131"/>
      <c r="J369" s="131"/>
      <c r="K369" s="131"/>
      <c r="L369" s="131"/>
      <c r="M369" s="131"/>
      <c r="N369" s="117"/>
      <c r="O369" s="118" t="str">
        <f ca="1">IF(D369="цвет",SUM(O370:INDIRECT("N"&amp;R369)),IF(SUM(E369:N369)=0,"",SUM(E369:N369)))</f>
        <v/>
      </c>
      <c r="P369" s="109" t="s">
        <v>54</v>
      </c>
      <c r="Q369" s="110">
        <f t="shared" si="10"/>
        <v>9142</v>
      </c>
      <c r="R369" s="111">
        <f t="shared" ca="1" si="11"/>
        <v>371</v>
      </c>
      <c r="S369" s="119"/>
      <c r="T369" s="120"/>
      <c r="U369" s="114" t="e">
        <f>VLOOKUP(C369,Лист2!A$1:B$899,2,FALSE)</f>
        <v>#N/A</v>
      </c>
      <c r="V369" s="114"/>
      <c r="W369" s="114"/>
    </row>
    <row r="370" spans="1:23" customFormat="1" ht="135" customHeight="1" x14ac:dyDescent="0.25">
      <c r="A370" s="102"/>
      <c r="B370" s="225"/>
      <c r="C370" s="115"/>
      <c r="D370" s="227" t="s">
        <v>640</v>
      </c>
      <c r="E370" s="228"/>
      <c r="F370" s="228"/>
      <c r="G370" s="228"/>
      <c r="H370" s="228"/>
      <c r="I370" s="228"/>
      <c r="J370" s="228"/>
      <c r="K370" s="228"/>
      <c r="L370" s="228"/>
      <c r="M370" s="228"/>
      <c r="N370" s="229"/>
      <c r="O370" s="118" t="str">
        <f ca="1">IF(D370="цвет",SUM(O371:INDIRECT("N"&amp;R370)),IF(SUM(E370:N370)=0,"",SUM(E370:N370)))</f>
        <v/>
      </c>
      <c r="P370" s="109" t="s">
        <v>54</v>
      </c>
      <c r="Q370" s="110">
        <f t="shared" si="10"/>
        <v>9142</v>
      </c>
      <c r="R370" s="111">
        <f t="shared" ca="1" si="11"/>
        <v>371</v>
      </c>
      <c r="S370" s="119"/>
      <c r="T370" s="120"/>
      <c r="U370" s="114" t="e">
        <f>VLOOKUP(C370,Лист2!A$1:B$899,2,FALSE)</f>
        <v>#N/A</v>
      </c>
      <c r="V370" s="114"/>
      <c r="W370" s="114"/>
    </row>
    <row r="371" spans="1:23" customFormat="1" ht="17.45" customHeight="1" thickBot="1" x14ac:dyDescent="0.3">
      <c r="A371" s="102"/>
      <c r="B371" s="226"/>
      <c r="C371" s="121"/>
      <c r="D371" s="219" t="str">
        <f>HYPERLINK("https://miamia.ru/search/index.php?q="&amp;Q371&amp;"&amp;s=Поиск?utm_source=Excel&amp;utm_medium=Nalichie&amp;utm_content="&amp;Q371&amp;"","Посмотреть большую фотографию на сайте")</f>
        <v>Посмотреть большую фотографию на сайте</v>
      </c>
      <c r="E371" s="220"/>
      <c r="F371" s="220"/>
      <c r="G371" s="220"/>
      <c r="H371" s="220"/>
      <c r="I371" s="220"/>
      <c r="J371" s="220"/>
      <c r="K371" s="220"/>
      <c r="L371" s="220"/>
      <c r="M371" s="220"/>
      <c r="N371" s="221"/>
      <c r="O371" s="118" t="str">
        <f ca="1">IF(D371="цвет",SUM(O372:INDIRECT("N"&amp;R371)),IF(SUM(E371:N371)=0,"",SUM(E371:N371)))</f>
        <v/>
      </c>
      <c r="P371" s="109" t="s">
        <v>54</v>
      </c>
      <c r="Q371" s="110">
        <f t="shared" si="10"/>
        <v>9142</v>
      </c>
      <c r="R371" s="111">
        <f t="shared" ca="1" si="11"/>
        <v>371</v>
      </c>
      <c r="S371" s="119"/>
      <c r="T371" s="120"/>
      <c r="U371" s="114" t="e">
        <f>VLOOKUP(C371,Лист2!A$1:B$899,2,FALSE)</f>
        <v>#N/A</v>
      </c>
      <c r="V371" s="114"/>
      <c r="W371" s="114"/>
    </row>
    <row r="372" spans="1:23" customFormat="1" ht="17.25" thickBot="1" x14ac:dyDescent="0.3">
      <c r="A372" s="102"/>
      <c r="B372" s="225" t="s">
        <v>637</v>
      </c>
      <c r="C372" s="103">
        <v>9147</v>
      </c>
      <c r="D372" s="104" t="s">
        <v>9</v>
      </c>
      <c r="E372" s="105" t="s">
        <v>10</v>
      </c>
      <c r="F372" s="105" t="s">
        <v>11</v>
      </c>
      <c r="G372" s="105" t="s">
        <v>12</v>
      </c>
      <c r="H372" s="106" t="s">
        <v>13</v>
      </c>
      <c r="I372" s="106" t="s">
        <v>14</v>
      </c>
      <c r="J372" s="105" t="s">
        <v>15</v>
      </c>
      <c r="K372" s="105" t="s">
        <v>16</v>
      </c>
      <c r="L372" s="105"/>
      <c r="M372" s="105"/>
      <c r="N372" s="107"/>
      <c r="O372" s="108">
        <f ca="1">IF(D372="цвет",SUM(O373:INDIRECT("N"&amp;R372)),IF(SUM(E372:N372)=0,"",SUM(E372:N372)))</f>
        <v>0</v>
      </c>
      <c r="P372" s="109">
        <v>1419</v>
      </c>
      <c r="Q372" s="110">
        <f t="shared" si="10"/>
        <v>9147</v>
      </c>
      <c r="R372" s="111">
        <f t="shared" ca="1" si="11"/>
        <v>375</v>
      </c>
      <c r="S372" s="112">
        <f>IF(U372&gt;0,ROUND((U372),0),ROUND((P372*$P$1),0))</f>
        <v>990</v>
      </c>
      <c r="T372" s="113">
        <f ca="1">O372*S372</f>
        <v>0</v>
      </c>
      <c r="U372" s="114">
        <f>VLOOKUP(C372,Лист2!A$1:B$899,2,FALSE)</f>
        <v>990</v>
      </c>
      <c r="V372" s="114"/>
      <c r="W372" s="114"/>
    </row>
    <row r="373" spans="1:23" customFormat="1" ht="17.25" thickBot="1" x14ac:dyDescent="0.3">
      <c r="A373" s="102"/>
      <c r="B373" s="225"/>
      <c r="C373" s="115"/>
      <c r="D373" s="116" t="s">
        <v>32</v>
      </c>
      <c r="E373" s="131"/>
      <c r="F373" s="131"/>
      <c r="G373" s="144"/>
      <c r="H373" s="131"/>
      <c r="I373" s="131"/>
      <c r="J373" s="131"/>
      <c r="K373" s="131"/>
      <c r="L373" s="131"/>
      <c r="M373" s="131"/>
      <c r="N373" s="117"/>
      <c r="O373" s="118" t="str">
        <f ca="1">IF(D373="цвет",SUM(O374:INDIRECT("N"&amp;R373)),IF(SUM(E373:N373)=0,"",SUM(E373:N373)))</f>
        <v/>
      </c>
      <c r="P373" s="109" t="s">
        <v>54</v>
      </c>
      <c r="Q373" s="110">
        <f t="shared" si="10"/>
        <v>9147</v>
      </c>
      <c r="R373" s="111">
        <f t="shared" ca="1" si="11"/>
        <v>375</v>
      </c>
      <c r="S373" s="119"/>
      <c r="T373" s="120"/>
      <c r="U373" s="114" t="e">
        <f>VLOOKUP(C373,Лист2!A$1:B$899,2,FALSE)</f>
        <v>#N/A</v>
      </c>
      <c r="V373" s="114"/>
      <c r="W373" s="114"/>
    </row>
    <row r="374" spans="1:23" customFormat="1" ht="135" customHeight="1" x14ac:dyDescent="0.25">
      <c r="A374" s="102"/>
      <c r="B374" s="225"/>
      <c r="C374" s="115"/>
      <c r="D374" s="227" t="s">
        <v>641</v>
      </c>
      <c r="E374" s="228"/>
      <c r="F374" s="228"/>
      <c r="G374" s="228"/>
      <c r="H374" s="228"/>
      <c r="I374" s="228"/>
      <c r="J374" s="228"/>
      <c r="K374" s="228"/>
      <c r="L374" s="228"/>
      <c r="M374" s="228"/>
      <c r="N374" s="229"/>
      <c r="O374" s="118" t="str">
        <f ca="1">IF(D374="цвет",SUM(O375:INDIRECT("N"&amp;R374)),IF(SUM(E374:N374)=0,"",SUM(E374:N374)))</f>
        <v/>
      </c>
      <c r="P374" s="109" t="s">
        <v>54</v>
      </c>
      <c r="Q374" s="110">
        <f t="shared" si="10"/>
        <v>9147</v>
      </c>
      <c r="R374" s="111">
        <f t="shared" ca="1" si="11"/>
        <v>375</v>
      </c>
      <c r="S374" s="119"/>
      <c r="T374" s="120"/>
      <c r="U374" s="114" t="e">
        <f>VLOOKUP(C374,Лист2!A$1:B$899,2,FALSE)</f>
        <v>#N/A</v>
      </c>
      <c r="V374" s="114"/>
      <c r="W374" s="114"/>
    </row>
    <row r="375" spans="1:23" customFormat="1" ht="17.45" customHeight="1" thickBot="1" x14ac:dyDescent="0.3">
      <c r="A375" s="102"/>
      <c r="B375" s="226"/>
      <c r="C375" s="121"/>
      <c r="D375" s="219" t="str">
        <f>HYPERLINK("https://miamia.ru/search/index.php?q="&amp;Q375&amp;"&amp;s=Поиск?utm_source=Excel&amp;utm_medium=Nalichie&amp;utm_content="&amp;Q375&amp;"","Посмотреть большую фотографию на сайте")</f>
        <v>Посмотреть большую фотографию на сайте</v>
      </c>
      <c r="E375" s="220"/>
      <c r="F375" s="220"/>
      <c r="G375" s="220"/>
      <c r="H375" s="220"/>
      <c r="I375" s="220"/>
      <c r="J375" s="220"/>
      <c r="K375" s="220"/>
      <c r="L375" s="220"/>
      <c r="M375" s="220"/>
      <c r="N375" s="221"/>
      <c r="O375" s="118" t="str">
        <f ca="1">IF(D375="цвет",SUM(O376:INDIRECT("N"&amp;R375)),IF(SUM(E375:N375)=0,"",SUM(E375:N375)))</f>
        <v/>
      </c>
      <c r="P375" s="109" t="s">
        <v>54</v>
      </c>
      <c r="Q375" s="110">
        <f t="shared" si="10"/>
        <v>9147</v>
      </c>
      <c r="R375" s="111">
        <f t="shared" ca="1" si="11"/>
        <v>375</v>
      </c>
      <c r="S375" s="119"/>
      <c r="T375" s="120"/>
      <c r="U375" s="114" t="e">
        <f>VLOOKUP(C375,Лист2!A$1:B$899,2,FALSE)</f>
        <v>#N/A</v>
      </c>
      <c r="V375" s="114"/>
      <c r="W375" s="114"/>
    </row>
    <row r="376" spans="1:23" customFormat="1" ht="23.1" customHeight="1" thickBot="1" x14ac:dyDescent="0.3">
      <c r="A376" s="137"/>
      <c r="B376" s="122" t="s">
        <v>642</v>
      </c>
      <c r="C376" s="123"/>
      <c r="D376" s="124"/>
      <c r="E376" s="125"/>
      <c r="F376" s="125"/>
      <c r="G376" s="125"/>
      <c r="H376" s="125"/>
      <c r="I376" s="125"/>
      <c r="J376" s="125"/>
      <c r="K376" s="125"/>
      <c r="L376" s="125"/>
      <c r="M376" s="125"/>
      <c r="N376" s="126"/>
      <c r="O376" s="118" t="str">
        <f ca="1">IF(D376="цвет",SUM(O377:INDIRECT("N"&amp;R376)),IF(SUM(E376:N376)=0,"",SUM(E376:N376)))</f>
        <v/>
      </c>
      <c r="P376" s="109" t="s">
        <v>54</v>
      </c>
      <c r="Q376" s="110">
        <f t="shared" si="10"/>
        <v>9147</v>
      </c>
      <c r="R376" s="111">
        <f t="shared" ca="1" si="11"/>
        <v>380</v>
      </c>
      <c r="S376" s="114"/>
      <c r="T376" s="114"/>
      <c r="U376" s="114" t="e">
        <f>VLOOKUP(C376,Лист2!A$1:B$899,2,FALSE)</f>
        <v>#N/A</v>
      </c>
      <c r="V376" s="114"/>
      <c r="W376" s="114"/>
    </row>
    <row r="377" spans="1:23" customFormat="1" ht="17.25" thickBot="1" x14ac:dyDescent="0.3">
      <c r="A377" s="138"/>
      <c r="B377" s="210" t="s">
        <v>643</v>
      </c>
      <c r="C377" s="132">
        <v>1860</v>
      </c>
      <c r="D377" s="104" t="s">
        <v>9</v>
      </c>
      <c r="E377" s="105" t="s">
        <v>11</v>
      </c>
      <c r="F377" s="105" t="s">
        <v>12</v>
      </c>
      <c r="G377" s="105" t="s">
        <v>13</v>
      </c>
      <c r="H377" s="105" t="s">
        <v>14</v>
      </c>
      <c r="I377" s="105" t="s">
        <v>15</v>
      </c>
      <c r="J377" s="105"/>
      <c r="K377" s="105"/>
      <c r="L377" s="105"/>
      <c r="M377" s="105"/>
      <c r="N377" s="107"/>
      <c r="O377" s="108">
        <f ca="1">IF(D377="цвет",SUM(O378:INDIRECT("N"&amp;R377)),IF(SUM(E377:N377)=0,"",SUM(E377:N377)))</f>
        <v>0</v>
      </c>
      <c r="P377" s="109">
        <v>2065</v>
      </c>
      <c r="Q377" s="110">
        <f t="shared" si="10"/>
        <v>1860</v>
      </c>
      <c r="R377" s="111">
        <f t="shared" ca="1" si="11"/>
        <v>380</v>
      </c>
      <c r="S377" s="112">
        <f>IF(U377&gt;0,ROUND((U377),0),ROUND((P377*$P$1),0))</f>
        <v>890</v>
      </c>
      <c r="T377" s="113">
        <f ca="1">O377*S377</f>
        <v>0</v>
      </c>
      <c r="U377" s="114">
        <f>VLOOKUP(C377,Лист2!A$1:B$899,2,FALSE)</f>
        <v>890</v>
      </c>
      <c r="V377" s="114"/>
      <c r="W377" s="114"/>
    </row>
    <row r="378" spans="1:23" customFormat="1" ht="17.25" thickBot="1" x14ac:dyDescent="0.3">
      <c r="A378" s="138"/>
      <c r="B378" s="209"/>
      <c r="C378" s="115"/>
      <c r="D378" s="134" t="s">
        <v>644</v>
      </c>
      <c r="E378" s="131"/>
      <c r="F378" s="131"/>
      <c r="G378" s="131"/>
      <c r="H378" s="131"/>
      <c r="I378" s="144"/>
      <c r="J378" s="131"/>
      <c r="K378" s="131"/>
      <c r="L378" s="131"/>
      <c r="M378" s="131"/>
      <c r="N378" s="131"/>
      <c r="O378" s="118" t="str">
        <f ca="1">IF(D378="цвет",SUM(O379:INDIRECT("N"&amp;R378)),IF(SUM(E378:N378)=0,"",SUM(E378:N378)))</f>
        <v/>
      </c>
      <c r="P378" s="109" t="s">
        <v>54</v>
      </c>
      <c r="Q378" s="110">
        <f t="shared" si="10"/>
        <v>1860</v>
      </c>
      <c r="R378" s="111">
        <f t="shared" ca="1" si="11"/>
        <v>380</v>
      </c>
      <c r="S378" s="119"/>
      <c r="T378" s="120"/>
      <c r="U378" s="114" t="e">
        <f>VLOOKUP(C378,Лист2!A$1:B$899,2,FALSE)</f>
        <v>#N/A</v>
      </c>
      <c r="V378" s="114"/>
      <c r="W378" s="114"/>
    </row>
    <row r="379" spans="1:23" customFormat="1" ht="135" customHeight="1" x14ac:dyDescent="0.25">
      <c r="A379" s="138"/>
      <c r="B379" s="209"/>
      <c r="C379" s="115"/>
      <c r="D379" s="250" t="s">
        <v>645</v>
      </c>
      <c r="E379" s="251"/>
      <c r="F379" s="251"/>
      <c r="G379" s="251"/>
      <c r="H379" s="251"/>
      <c r="I379" s="251"/>
      <c r="J379" s="251"/>
      <c r="K379" s="251"/>
      <c r="L379" s="251"/>
      <c r="M379" s="251"/>
      <c r="N379" s="252"/>
      <c r="O379" s="118" t="str">
        <f ca="1">IF(D379="цвет",SUM(O380:INDIRECT("N"&amp;R379)),IF(SUM(E379:N379)=0,"",SUM(E379:N379)))</f>
        <v/>
      </c>
      <c r="P379" s="109" t="s">
        <v>54</v>
      </c>
      <c r="Q379" s="110">
        <f t="shared" si="10"/>
        <v>1860</v>
      </c>
      <c r="R379" s="111">
        <f t="shared" ca="1" si="11"/>
        <v>380</v>
      </c>
      <c r="S379" s="119"/>
      <c r="T379" s="120"/>
      <c r="U379" s="114" t="e">
        <f>VLOOKUP(C379,Лист2!A$1:B$899,2,FALSE)</f>
        <v>#N/A</v>
      </c>
      <c r="V379" s="114"/>
      <c r="W379" s="114"/>
    </row>
    <row r="380" spans="1:23" customFormat="1" ht="17.45" customHeight="1" thickBot="1" x14ac:dyDescent="0.3">
      <c r="A380" s="138"/>
      <c r="B380" s="211"/>
      <c r="C380" s="121"/>
      <c r="D380" s="219" t="str">
        <f>HYPERLINK("https://miamia.ru/search/index.php?q="&amp;Q380&amp;"&amp;s=Поиск?utm_source=Excel&amp;utm_medium=Nalichie&amp;utm_content="&amp;Q380&amp;"","Посмотреть большую фотографию на сайте")</f>
        <v>Посмотреть большую фотографию на сайте</v>
      </c>
      <c r="E380" s="220"/>
      <c r="F380" s="220"/>
      <c r="G380" s="220"/>
      <c r="H380" s="220"/>
      <c r="I380" s="220"/>
      <c r="J380" s="220"/>
      <c r="K380" s="220"/>
      <c r="L380" s="220"/>
      <c r="M380" s="220"/>
      <c r="N380" s="221"/>
      <c r="O380" s="118" t="str">
        <f ca="1">IF(D380="цвет",SUM(O381:INDIRECT("N"&amp;R380)),IF(SUM(E380:N380)=0,"",SUM(E380:N380)))</f>
        <v/>
      </c>
      <c r="P380" s="109" t="s">
        <v>54</v>
      </c>
      <c r="Q380" s="110">
        <f t="shared" si="10"/>
        <v>1860</v>
      </c>
      <c r="R380" s="111">
        <f t="shared" ca="1" si="11"/>
        <v>380</v>
      </c>
      <c r="S380" s="119"/>
      <c r="T380" s="120"/>
      <c r="U380" s="114" t="e">
        <f>VLOOKUP(C380,Лист2!A$1:B$899,2,FALSE)</f>
        <v>#N/A</v>
      </c>
      <c r="V380" s="114"/>
      <c r="W380" s="114"/>
    </row>
    <row r="381" spans="1:23" customFormat="1" ht="17.25" thickBot="1" x14ac:dyDescent="0.3">
      <c r="A381" s="138"/>
      <c r="B381" s="210" t="s">
        <v>643</v>
      </c>
      <c r="C381" s="132">
        <v>1866</v>
      </c>
      <c r="D381" s="104" t="s">
        <v>9</v>
      </c>
      <c r="E381" s="105" t="s">
        <v>11</v>
      </c>
      <c r="F381" s="105" t="s">
        <v>12</v>
      </c>
      <c r="G381" s="105" t="s">
        <v>13</v>
      </c>
      <c r="H381" s="105" t="s">
        <v>14</v>
      </c>
      <c r="I381" s="105" t="s">
        <v>15</v>
      </c>
      <c r="J381" s="105"/>
      <c r="K381" s="105"/>
      <c r="L381" s="105"/>
      <c r="M381" s="105"/>
      <c r="N381" s="107"/>
      <c r="O381" s="108">
        <f ca="1">IF(D381="цвет",SUM(O382:INDIRECT("N"&amp;R381)),IF(SUM(E381:N381)=0,"",SUM(E381:N381)))</f>
        <v>0</v>
      </c>
      <c r="P381" s="109">
        <v>3616</v>
      </c>
      <c r="Q381" s="110">
        <f t="shared" si="10"/>
        <v>1866</v>
      </c>
      <c r="R381" s="111">
        <f t="shared" ca="1" si="11"/>
        <v>384</v>
      </c>
      <c r="S381" s="112">
        <f>IF(U381&gt;0,ROUND((U381),0),ROUND((P381*$P$1),0))</f>
        <v>1390</v>
      </c>
      <c r="T381" s="113">
        <f ca="1">O381*S381</f>
        <v>0</v>
      </c>
      <c r="U381" s="114">
        <f>VLOOKUP(C381,Лист2!A$1:B$899,2,FALSE)</f>
        <v>1390</v>
      </c>
      <c r="V381" s="114"/>
      <c r="W381" s="114"/>
    </row>
    <row r="382" spans="1:23" customFormat="1" ht="17.25" thickBot="1" x14ac:dyDescent="0.3">
      <c r="A382" s="138"/>
      <c r="B382" s="209"/>
      <c r="C382" s="115"/>
      <c r="D382" s="134" t="s">
        <v>644</v>
      </c>
      <c r="E382" s="131"/>
      <c r="F382" s="131"/>
      <c r="G382" s="131"/>
      <c r="H382" s="144"/>
      <c r="I382" s="131"/>
      <c r="J382" s="131"/>
      <c r="K382" s="131"/>
      <c r="L382" s="131"/>
      <c r="M382" s="131"/>
      <c r="N382" s="131"/>
      <c r="O382" s="118" t="str">
        <f ca="1">IF(D382="цвет",SUM(O383:INDIRECT("N"&amp;R382)),IF(SUM(E382:N382)=0,"",SUM(E382:N382)))</f>
        <v/>
      </c>
      <c r="P382" s="109" t="s">
        <v>54</v>
      </c>
      <c r="Q382" s="110">
        <f t="shared" si="10"/>
        <v>1866</v>
      </c>
      <c r="R382" s="111">
        <f t="shared" ca="1" si="11"/>
        <v>384</v>
      </c>
      <c r="S382" s="119"/>
      <c r="T382" s="120"/>
      <c r="U382" s="114" t="e">
        <f>VLOOKUP(C382,Лист2!A$1:B$899,2,FALSE)</f>
        <v>#N/A</v>
      </c>
      <c r="V382" s="114"/>
      <c r="W382" s="114"/>
    </row>
    <row r="383" spans="1:23" customFormat="1" ht="135" customHeight="1" x14ac:dyDescent="0.25">
      <c r="A383" s="138"/>
      <c r="B383" s="209"/>
      <c r="C383" s="115"/>
      <c r="D383" s="250" t="s">
        <v>646</v>
      </c>
      <c r="E383" s="251"/>
      <c r="F383" s="251"/>
      <c r="G383" s="251"/>
      <c r="H383" s="251"/>
      <c r="I383" s="251"/>
      <c r="J383" s="251"/>
      <c r="K383" s="251"/>
      <c r="L383" s="251"/>
      <c r="M383" s="251"/>
      <c r="N383" s="252"/>
      <c r="O383" s="118" t="str">
        <f ca="1">IF(D383="цвет",SUM(O384:INDIRECT("N"&amp;R383)),IF(SUM(E383:N383)=0,"",SUM(E383:N383)))</f>
        <v/>
      </c>
      <c r="P383" s="109" t="s">
        <v>54</v>
      </c>
      <c r="Q383" s="110">
        <f t="shared" si="10"/>
        <v>1866</v>
      </c>
      <c r="R383" s="111">
        <f t="shared" ca="1" si="11"/>
        <v>384</v>
      </c>
      <c r="S383" s="119"/>
      <c r="T383" s="120"/>
      <c r="U383" s="114" t="e">
        <f>VLOOKUP(C383,Лист2!A$1:B$899,2,FALSE)</f>
        <v>#N/A</v>
      </c>
      <c r="V383" s="114"/>
      <c r="W383" s="114"/>
    </row>
    <row r="384" spans="1:23" customFormat="1" ht="17.45" customHeight="1" thickBot="1" x14ac:dyDescent="0.3">
      <c r="A384" s="138"/>
      <c r="B384" s="211"/>
      <c r="C384" s="121"/>
      <c r="D384" s="219" t="str">
        <f>HYPERLINK("https://miamia.ru/search/index.php?q="&amp;Q384&amp;"&amp;s=Поиск?utm_source=Excel&amp;utm_medium=Nalichie&amp;utm_content="&amp;Q384&amp;"","Посмотреть большую фотографию на сайте")</f>
        <v>Посмотреть большую фотографию на сайте</v>
      </c>
      <c r="E384" s="220"/>
      <c r="F384" s="220"/>
      <c r="G384" s="220"/>
      <c r="H384" s="220"/>
      <c r="I384" s="220"/>
      <c r="J384" s="220"/>
      <c r="K384" s="220"/>
      <c r="L384" s="220"/>
      <c r="M384" s="220"/>
      <c r="N384" s="221"/>
      <c r="O384" s="118" t="str">
        <f ca="1">IF(D384="цвет",SUM(O385:INDIRECT("N"&amp;R384)),IF(SUM(E384:N384)=0,"",SUM(E384:N384)))</f>
        <v/>
      </c>
      <c r="P384" s="109" t="s">
        <v>54</v>
      </c>
      <c r="Q384" s="110">
        <f t="shared" si="10"/>
        <v>1866</v>
      </c>
      <c r="R384" s="111">
        <f t="shared" ca="1" si="11"/>
        <v>384</v>
      </c>
      <c r="S384" s="119"/>
      <c r="T384" s="120"/>
      <c r="U384" s="114" t="e">
        <f>VLOOKUP(C384,Лист2!A$1:B$899,2,FALSE)</f>
        <v>#N/A</v>
      </c>
      <c r="V384" s="114"/>
      <c r="W384" s="114"/>
    </row>
    <row r="385" spans="1:26" customFormat="1" ht="17.25" thickBot="1" x14ac:dyDescent="0.3">
      <c r="A385" s="138"/>
      <c r="B385" s="210" t="s">
        <v>643</v>
      </c>
      <c r="C385" s="132">
        <v>1867</v>
      </c>
      <c r="D385" s="104" t="s">
        <v>9</v>
      </c>
      <c r="E385" s="105" t="s">
        <v>11</v>
      </c>
      <c r="F385" s="105" t="s">
        <v>12</v>
      </c>
      <c r="G385" s="105" t="s">
        <v>13</v>
      </c>
      <c r="H385" s="105" t="s">
        <v>14</v>
      </c>
      <c r="I385" s="105" t="s">
        <v>15</v>
      </c>
      <c r="J385" s="105" t="s">
        <v>16</v>
      </c>
      <c r="K385" s="105"/>
      <c r="L385" s="105"/>
      <c r="M385" s="105"/>
      <c r="N385" s="107"/>
      <c r="O385" s="108">
        <f ca="1">IF(D385="цвет",SUM(O386:INDIRECT("N"&amp;R385)),IF(SUM(E385:N385)=0,"",SUM(E385:N385)))</f>
        <v>0</v>
      </c>
      <c r="P385" s="109">
        <v>2582</v>
      </c>
      <c r="Q385" s="110">
        <f t="shared" si="10"/>
        <v>1867</v>
      </c>
      <c r="R385" s="111">
        <f t="shared" ca="1" si="11"/>
        <v>388</v>
      </c>
      <c r="S385" s="112">
        <f>IF(U385&gt;0,ROUND((U385),0),ROUND((P385*$P$1),0))</f>
        <v>990</v>
      </c>
      <c r="T385" s="113">
        <f ca="1">O385*S385</f>
        <v>0</v>
      </c>
      <c r="U385" s="114">
        <f>VLOOKUP(C385,Лист2!A$1:B$899,2,FALSE)</f>
        <v>990</v>
      </c>
      <c r="V385" s="114"/>
      <c r="W385" s="114"/>
    </row>
    <row r="386" spans="1:26" customFormat="1" ht="17.25" thickBot="1" x14ac:dyDescent="0.3">
      <c r="A386" s="138"/>
      <c r="B386" s="209"/>
      <c r="C386" s="115"/>
      <c r="D386" s="134" t="s">
        <v>644</v>
      </c>
      <c r="E386" s="144"/>
      <c r="F386" s="131"/>
      <c r="G386" s="131"/>
      <c r="H386" s="131"/>
      <c r="I386" s="131"/>
      <c r="J386" s="131"/>
      <c r="K386" s="131"/>
      <c r="L386" s="131"/>
      <c r="M386" s="131"/>
      <c r="N386" s="131"/>
      <c r="O386" s="118" t="str">
        <f ca="1">IF(D386="цвет",SUM(O387:INDIRECT("N"&amp;R386)),IF(SUM(E386:N386)=0,"",SUM(E386:N386)))</f>
        <v/>
      </c>
      <c r="P386" s="109" t="s">
        <v>54</v>
      </c>
      <c r="Q386" s="110">
        <f t="shared" si="10"/>
        <v>1867</v>
      </c>
      <c r="R386" s="111">
        <f t="shared" ca="1" si="11"/>
        <v>388</v>
      </c>
      <c r="S386" s="119"/>
      <c r="T386" s="120"/>
      <c r="U386" s="114" t="e">
        <f>VLOOKUP(C386,Лист2!A$1:B$899,2,FALSE)</f>
        <v>#N/A</v>
      </c>
      <c r="V386" s="114"/>
      <c r="W386" s="114"/>
    </row>
    <row r="387" spans="1:26" customFormat="1" ht="135" customHeight="1" x14ac:dyDescent="0.25">
      <c r="A387" s="138"/>
      <c r="B387" s="209"/>
      <c r="C387" s="115"/>
      <c r="D387" s="250" t="s">
        <v>647</v>
      </c>
      <c r="E387" s="251"/>
      <c r="F387" s="251"/>
      <c r="G387" s="251"/>
      <c r="H387" s="251"/>
      <c r="I387" s="251"/>
      <c r="J387" s="251"/>
      <c r="K387" s="251"/>
      <c r="L387" s="251"/>
      <c r="M387" s="251"/>
      <c r="N387" s="252"/>
      <c r="O387" s="118" t="str">
        <f ca="1">IF(D387="цвет",SUM(O388:INDIRECT("N"&amp;R387)),IF(SUM(E387:N387)=0,"",SUM(E387:N387)))</f>
        <v/>
      </c>
      <c r="P387" s="109" t="s">
        <v>54</v>
      </c>
      <c r="Q387" s="110">
        <f t="shared" si="10"/>
        <v>1867</v>
      </c>
      <c r="R387" s="111">
        <f t="shared" ca="1" si="11"/>
        <v>388</v>
      </c>
      <c r="S387" s="119"/>
      <c r="T387" s="120"/>
      <c r="U387" s="114" t="e">
        <f>VLOOKUP(C387,Лист2!A$1:B$899,2,FALSE)</f>
        <v>#N/A</v>
      </c>
      <c r="V387" s="114"/>
      <c r="W387" s="114"/>
    </row>
    <row r="388" spans="1:26" customFormat="1" ht="17.45" customHeight="1" thickBot="1" x14ac:dyDescent="0.3">
      <c r="A388" s="138"/>
      <c r="B388" s="211"/>
      <c r="C388" s="121"/>
      <c r="D388" s="219" t="str">
        <f>HYPERLINK("https://miamia.ru/search/index.php?q="&amp;Q388&amp;"&amp;s=Поиск?utm_source=Excel&amp;utm_medium=Nalichie&amp;utm_content="&amp;Q388&amp;"","Посмотреть большую фотографию на сайте")</f>
        <v>Посмотреть большую фотографию на сайте</v>
      </c>
      <c r="E388" s="220"/>
      <c r="F388" s="220"/>
      <c r="G388" s="220"/>
      <c r="H388" s="220"/>
      <c r="I388" s="220"/>
      <c r="J388" s="220"/>
      <c r="K388" s="220"/>
      <c r="L388" s="220"/>
      <c r="M388" s="220"/>
      <c r="N388" s="221"/>
      <c r="O388" s="118" t="str">
        <f ca="1">IF(D388="цвет",SUM(O389:INDIRECT("N"&amp;R388)),IF(SUM(E388:N388)=0,"",SUM(E388:N388)))</f>
        <v/>
      </c>
      <c r="P388" s="109" t="s">
        <v>54</v>
      </c>
      <c r="Q388" s="110">
        <f t="shared" si="10"/>
        <v>1867</v>
      </c>
      <c r="R388" s="111">
        <f t="shared" ca="1" si="11"/>
        <v>388</v>
      </c>
      <c r="S388" s="119"/>
      <c r="T388" s="120"/>
      <c r="U388" s="114" t="e">
        <f>VLOOKUP(C388,Лист2!A$1:B$899,2,FALSE)</f>
        <v>#N/A</v>
      </c>
      <c r="V388" s="114"/>
      <c r="W388" s="114"/>
    </row>
    <row r="389" spans="1:26" customFormat="1" ht="23.1" customHeight="1" thickBot="1" x14ac:dyDescent="0.3">
      <c r="A389" s="137"/>
      <c r="B389" s="122" t="s">
        <v>516</v>
      </c>
      <c r="C389" s="123"/>
      <c r="D389" s="124"/>
      <c r="E389" s="125"/>
      <c r="F389" s="125"/>
      <c r="G389" s="125"/>
      <c r="H389" s="125"/>
      <c r="I389" s="125"/>
      <c r="J389" s="125"/>
      <c r="K389" s="125"/>
      <c r="L389" s="125"/>
      <c r="M389" s="125"/>
      <c r="N389" s="126"/>
      <c r="O389" s="118" t="str">
        <f ca="1">IF(D389="цвет",SUM(O390:INDIRECT("N"&amp;R389)),IF(SUM(E389:N389)=0,"",SUM(E389:N389)))</f>
        <v/>
      </c>
      <c r="P389" s="109" t="s">
        <v>54</v>
      </c>
      <c r="Q389" s="110">
        <f t="shared" si="10"/>
        <v>1867</v>
      </c>
      <c r="R389" s="111">
        <f t="shared" ca="1" si="11"/>
        <v>393</v>
      </c>
      <c r="S389" s="114"/>
      <c r="T389" s="114"/>
      <c r="U389" s="114" t="e">
        <f>VLOOKUP(C389,Лист2!A$1:B$899,2,FALSE)</f>
        <v>#N/A</v>
      </c>
      <c r="V389" s="114"/>
      <c r="W389" s="114"/>
      <c r="X389" s="114"/>
      <c r="Y389" s="114"/>
      <c r="Z389" s="114"/>
    </row>
    <row r="390" spans="1:26" customFormat="1" ht="17.25" thickBot="1" x14ac:dyDescent="0.3">
      <c r="A390" s="138"/>
      <c r="B390" s="237" t="s">
        <v>517</v>
      </c>
      <c r="C390" s="132">
        <v>7060</v>
      </c>
      <c r="D390" s="133" t="s">
        <v>9</v>
      </c>
      <c r="E390" s="105" t="s">
        <v>10</v>
      </c>
      <c r="F390" s="106" t="s">
        <v>11</v>
      </c>
      <c r="G390" s="106" t="s">
        <v>12</v>
      </c>
      <c r="H390" s="106" t="s">
        <v>13</v>
      </c>
      <c r="I390" s="106" t="s">
        <v>14</v>
      </c>
      <c r="J390" s="106" t="s">
        <v>15</v>
      </c>
      <c r="K390" s="106" t="s">
        <v>16</v>
      </c>
      <c r="L390" s="106"/>
      <c r="M390" s="106"/>
      <c r="N390" s="107"/>
      <c r="O390" s="108">
        <f ca="1">IF(D390="цвет",SUM(O391:INDIRECT("N"&amp;R390)),IF(SUM(E390:N390)=0,"",SUM(E390:N390)))</f>
        <v>0</v>
      </c>
      <c r="P390" s="109">
        <v>1419</v>
      </c>
      <c r="Q390" s="110">
        <f t="shared" si="10"/>
        <v>7060</v>
      </c>
      <c r="R390" s="111">
        <f t="shared" ca="1" si="11"/>
        <v>393</v>
      </c>
      <c r="S390" s="112">
        <f>IF(U390&gt;0,ROUND((U390),0),ROUND((P390*$P$1),0))</f>
        <v>790</v>
      </c>
      <c r="T390" s="113">
        <f ca="1">O390*S390</f>
        <v>0</v>
      </c>
      <c r="U390" s="114">
        <f>VLOOKUP(C390,Лист2!A$1:B$899,2,FALSE)</f>
        <v>790</v>
      </c>
      <c r="V390" s="114"/>
      <c r="W390" s="114"/>
      <c r="X390" s="114"/>
      <c r="Y390" s="114"/>
      <c r="Z390" s="114"/>
    </row>
    <row r="391" spans="1:26" customFormat="1" ht="17.25" thickBot="1" x14ac:dyDescent="0.3">
      <c r="A391" s="138"/>
      <c r="B391" s="225"/>
      <c r="C391" s="115"/>
      <c r="D391" s="134" t="s">
        <v>27</v>
      </c>
      <c r="E391" s="131"/>
      <c r="F391" s="275"/>
      <c r="G391" s="131"/>
      <c r="H391" s="144"/>
      <c r="I391" s="131"/>
      <c r="J391" s="144"/>
      <c r="K391" s="131"/>
      <c r="L391" s="131"/>
      <c r="M391" s="131"/>
      <c r="N391" s="131"/>
      <c r="O391" s="118" t="str">
        <f ca="1">IF(D391="цвет",SUM(O392:INDIRECT("N"&amp;R391)),IF(SUM(E391:N391)=0,"",SUM(E391:N391)))</f>
        <v/>
      </c>
      <c r="P391" s="109" t="s">
        <v>54</v>
      </c>
      <c r="Q391" s="110">
        <f t="shared" si="10"/>
        <v>7060</v>
      </c>
      <c r="R391" s="111">
        <f t="shared" ca="1" si="11"/>
        <v>393</v>
      </c>
      <c r="S391" s="119"/>
      <c r="T391" s="120"/>
      <c r="U391" s="114" t="e">
        <f>VLOOKUP(C391,Лист2!A$1:B$899,2,FALSE)</f>
        <v>#N/A</v>
      </c>
      <c r="V391" s="114"/>
      <c r="W391" s="114"/>
      <c r="X391" s="114"/>
      <c r="Y391" s="114"/>
      <c r="Z391" s="114"/>
    </row>
    <row r="392" spans="1:26" customFormat="1" ht="135" customHeight="1" x14ac:dyDescent="0.25">
      <c r="A392" s="138"/>
      <c r="B392" s="225"/>
      <c r="C392" s="115"/>
      <c r="D392" s="250" t="s">
        <v>518</v>
      </c>
      <c r="E392" s="251"/>
      <c r="F392" s="251"/>
      <c r="G392" s="251"/>
      <c r="H392" s="251"/>
      <c r="I392" s="251"/>
      <c r="J392" s="251"/>
      <c r="K392" s="251"/>
      <c r="L392" s="251"/>
      <c r="M392" s="251"/>
      <c r="N392" s="252"/>
      <c r="O392" s="118" t="str">
        <f ca="1">IF(D392="цвет",SUM(O393:INDIRECT("N"&amp;R392)),IF(SUM(E392:N392)=0,"",SUM(E392:N392)))</f>
        <v/>
      </c>
      <c r="P392" s="109" t="s">
        <v>54</v>
      </c>
      <c r="Q392" s="110">
        <f t="shared" si="10"/>
        <v>7060</v>
      </c>
      <c r="R392" s="111">
        <f t="shared" ca="1" si="11"/>
        <v>393</v>
      </c>
      <c r="S392" s="119"/>
      <c r="T392" s="120"/>
      <c r="U392" s="114" t="e">
        <f>VLOOKUP(C392,Лист2!A$1:B$899,2,FALSE)</f>
        <v>#N/A</v>
      </c>
      <c r="V392" s="114"/>
      <c r="W392" s="114"/>
      <c r="X392" s="114"/>
      <c r="Y392" s="114"/>
      <c r="Z392" s="114"/>
    </row>
    <row r="393" spans="1:26" customFormat="1" ht="17.45" customHeight="1" thickBot="1" x14ac:dyDescent="0.3">
      <c r="A393" s="138"/>
      <c r="B393" s="226"/>
      <c r="C393" s="121"/>
      <c r="D393" s="256" t="str">
        <f>HYPERLINK("https://miamia.ru/search/index.php?q="&amp;Q393&amp;"&amp;s=Поиск?utm_source=Excel&amp;utm_medium=Nalichie&amp;utm_content="&amp;Q393&amp;"","Посмотреть большую фотографию на сайте")</f>
        <v>Посмотреть большую фотографию на сайте</v>
      </c>
      <c r="E393" s="257"/>
      <c r="F393" s="257"/>
      <c r="G393" s="257"/>
      <c r="H393" s="257"/>
      <c r="I393" s="257"/>
      <c r="J393" s="257"/>
      <c r="K393" s="257"/>
      <c r="L393" s="257"/>
      <c r="M393" s="257"/>
      <c r="N393" s="258"/>
      <c r="O393" s="118" t="str">
        <f ca="1">IF(D393="цвет",SUM(O394:INDIRECT("N"&amp;R393)),IF(SUM(E393:N393)=0,"",SUM(E393:N393)))</f>
        <v/>
      </c>
      <c r="P393" s="109" t="s">
        <v>54</v>
      </c>
      <c r="Q393" s="110">
        <f t="shared" si="10"/>
        <v>7060</v>
      </c>
      <c r="R393" s="111">
        <f t="shared" ca="1" si="11"/>
        <v>393</v>
      </c>
      <c r="S393" s="119"/>
      <c r="T393" s="120"/>
      <c r="U393" s="114" t="e">
        <f>VLOOKUP(C393,Лист2!A$1:B$899,2,FALSE)</f>
        <v>#N/A</v>
      </c>
      <c r="V393" s="114"/>
      <c r="W393" s="114"/>
      <c r="X393" s="114"/>
      <c r="Y393" s="114"/>
      <c r="Z393" s="114"/>
    </row>
    <row r="394" spans="1:26" customFormat="1" ht="17.25" thickBot="1" x14ac:dyDescent="0.3">
      <c r="A394" s="138"/>
      <c r="B394" s="237" t="s">
        <v>517</v>
      </c>
      <c r="C394" s="132">
        <v>7061</v>
      </c>
      <c r="D394" s="133" t="s">
        <v>9</v>
      </c>
      <c r="E394" s="105" t="s">
        <v>10</v>
      </c>
      <c r="F394" s="106" t="s">
        <v>11</v>
      </c>
      <c r="G394" s="106" t="s">
        <v>12</v>
      </c>
      <c r="H394" s="106" t="s">
        <v>13</v>
      </c>
      <c r="I394" s="106" t="s">
        <v>14</v>
      </c>
      <c r="J394" s="106" t="s">
        <v>15</v>
      </c>
      <c r="K394" s="106" t="s">
        <v>16</v>
      </c>
      <c r="L394" s="106"/>
      <c r="M394" s="106"/>
      <c r="N394" s="107"/>
      <c r="O394" s="108">
        <f ca="1">IF(D394="цвет",SUM(O395:INDIRECT("N"&amp;R394)),IF(SUM(E394:N394)=0,"",SUM(E394:N394)))</f>
        <v>0</v>
      </c>
      <c r="P394" s="109">
        <v>1419</v>
      </c>
      <c r="Q394" s="110">
        <f t="shared" si="10"/>
        <v>7061</v>
      </c>
      <c r="R394" s="111">
        <f t="shared" ca="1" si="11"/>
        <v>397</v>
      </c>
      <c r="S394" s="112">
        <f>IF(U394&gt;0,ROUND((U394),0),ROUND((P394*$P$1),0))</f>
        <v>690</v>
      </c>
      <c r="T394" s="113">
        <f ca="1">O394*S394</f>
        <v>0</v>
      </c>
      <c r="U394" s="114">
        <f>VLOOKUP(C394,Лист2!A$1:B$899,2,FALSE)</f>
        <v>690</v>
      </c>
      <c r="V394" s="114"/>
      <c r="W394" s="114"/>
      <c r="X394" s="114"/>
      <c r="Y394" s="114"/>
      <c r="Z394" s="114"/>
    </row>
    <row r="395" spans="1:26" customFormat="1" ht="17.25" thickBot="1" x14ac:dyDescent="0.3">
      <c r="A395" s="138"/>
      <c r="B395" s="225"/>
      <c r="C395" s="115"/>
      <c r="D395" s="134" t="s">
        <v>27</v>
      </c>
      <c r="E395" s="131"/>
      <c r="F395" s="275"/>
      <c r="G395" s="275"/>
      <c r="H395" s="275"/>
      <c r="I395" s="275"/>
      <c r="J395" s="275"/>
      <c r="K395" s="131"/>
      <c r="L395" s="131"/>
      <c r="M395" s="131"/>
      <c r="N395" s="131"/>
      <c r="O395" s="118" t="str">
        <f ca="1">IF(D395="цвет",SUM(O396:INDIRECT("N"&amp;R395)),IF(SUM(E395:N395)=0,"",SUM(E395:N395)))</f>
        <v/>
      </c>
      <c r="P395" s="109" t="s">
        <v>54</v>
      </c>
      <c r="Q395" s="110">
        <f t="shared" ref="Q395:Q458" si="12">IF(C395&lt;&gt;0,C395,Q394)</f>
        <v>7061</v>
      </c>
      <c r="R395" s="111">
        <f t="shared" ref="R395:R458" ca="1" si="13">IF(D395="Посмотреть большую фотографию на сайте",CELL("строка",O395),R396)</f>
        <v>397</v>
      </c>
      <c r="S395" s="119"/>
      <c r="T395" s="120"/>
      <c r="U395" s="114" t="e">
        <f>VLOOKUP(C395,Лист2!A$1:B$899,2,FALSE)</f>
        <v>#N/A</v>
      </c>
      <c r="V395" s="114"/>
      <c r="W395" s="114"/>
      <c r="X395" s="114"/>
      <c r="Y395" s="114"/>
      <c r="Z395" s="114"/>
    </row>
    <row r="396" spans="1:26" customFormat="1" ht="135" customHeight="1" x14ac:dyDescent="0.25">
      <c r="A396" s="138"/>
      <c r="B396" s="225"/>
      <c r="C396" s="115"/>
      <c r="D396" s="250" t="s">
        <v>519</v>
      </c>
      <c r="E396" s="251"/>
      <c r="F396" s="251"/>
      <c r="G396" s="251"/>
      <c r="H396" s="251"/>
      <c r="I396" s="251"/>
      <c r="J396" s="251"/>
      <c r="K396" s="251"/>
      <c r="L396" s="251"/>
      <c r="M396" s="251"/>
      <c r="N396" s="252"/>
      <c r="O396" s="118" t="str">
        <f ca="1">IF(D396="цвет",SUM(O397:INDIRECT("N"&amp;R396)),IF(SUM(E396:N396)=0,"",SUM(E396:N396)))</f>
        <v/>
      </c>
      <c r="P396" s="109" t="s">
        <v>54</v>
      </c>
      <c r="Q396" s="110">
        <f t="shared" si="12"/>
        <v>7061</v>
      </c>
      <c r="R396" s="111">
        <f t="shared" ca="1" si="13"/>
        <v>397</v>
      </c>
      <c r="S396" s="119"/>
      <c r="T396" s="120"/>
      <c r="U396" s="114" t="e">
        <f>VLOOKUP(C396,Лист2!A$1:B$899,2,FALSE)</f>
        <v>#N/A</v>
      </c>
      <c r="V396" s="114"/>
      <c r="W396" s="114"/>
      <c r="X396" s="114"/>
      <c r="Y396" s="114"/>
      <c r="Z396" s="114"/>
    </row>
    <row r="397" spans="1:26" customFormat="1" ht="17.45" customHeight="1" thickBot="1" x14ac:dyDescent="0.3">
      <c r="A397" s="138"/>
      <c r="B397" s="226"/>
      <c r="C397" s="121"/>
      <c r="D397" s="256" t="str">
        <f>HYPERLINK("https://miamia.ru/search/index.php?q="&amp;Q397&amp;"&amp;s=Поиск?utm_source=Excel&amp;utm_medium=Nalichie&amp;utm_content="&amp;Q397&amp;"","Посмотреть большую фотографию на сайте")</f>
        <v>Посмотреть большую фотографию на сайте</v>
      </c>
      <c r="E397" s="257"/>
      <c r="F397" s="257"/>
      <c r="G397" s="257"/>
      <c r="H397" s="257"/>
      <c r="I397" s="257"/>
      <c r="J397" s="257"/>
      <c r="K397" s="257"/>
      <c r="L397" s="257"/>
      <c r="M397" s="257"/>
      <c r="N397" s="258"/>
      <c r="O397" s="118" t="str">
        <f ca="1">IF(D397="цвет",SUM(O398:INDIRECT("N"&amp;R397)),IF(SUM(E397:N397)=0,"",SUM(E397:N397)))</f>
        <v/>
      </c>
      <c r="P397" s="109" t="s">
        <v>54</v>
      </c>
      <c r="Q397" s="110">
        <f t="shared" si="12"/>
        <v>7061</v>
      </c>
      <c r="R397" s="111">
        <f t="shared" ca="1" si="13"/>
        <v>397</v>
      </c>
      <c r="S397" s="119"/>
      <c r="T397" s="120"/>
      <c r="U397" s="114" t="e">
        <f>VLOOKUP(C397,Лист2!A$1:B$899,2,FALSE)</f>
        <v>#N/A</v>
      </c>
      <c r="V397" s="114"/>
      <c r="W397" s="114"/>
      <c r="X397" s="114"/>
      <c r="Y397" s="114"/>
      <c r="Z397" s="114"/>
    </row>
    <row r="398" spans="1:26" customFormat="1" ht="17.25" thickBot="1" x14ac:dyDescent="0.3">
      <c r="A398" s="138"/>
      <c r="B398" s="237" t="s">
        <v>517</v>
      </c>
      <c r="C398" s="132">
        <v>7063</v>
      </c>
      <c r="D398" s="133" t="s">
        <v>9</v>
      </c>
      <c r="E398" s="106" t="s">
        <v>10</v>
      </c>
      <c r="F398" s="105" t="s">
        <v>17</v>
      </c>
      <c r="G398" s="105" t="s">
        <v>18</v>
      </c>
      <c r="H398" s="106" t="s">
        <v>19</v>
      </c>
      <c r="I398" s="106" t="s">
        <v>22</v>
      </c>
      <c r="J398" s="106"/>
      <c r="K398" s="106"/>
      <c r="L398" s="106"/>
      <c r="M398" s="106"/>
      <c r="N398" s="107"/>
      <c r="O398" s="108">
        <f ca="1">IF(D398="цвет",SUM(O399:INDIRECT("N"&amp;R398)),IF(SUM(E398:N398)=0,"",SUM(E398:N398)))</f>
        <v>0</v>
      </c>
      <c r="P398" s="109">
        <v>2324</v>
      </c>
      <c r="Q398" s="110">
        <f t="shared" si="12"/>
        <v>7063</v>
      </c>
      <c r="R398" s="111">
        <f t="shared" ca="1" si="13"/>
        <v>401</v>
      </c>
      <c r="S398" s="112">
        <f>IF(U398&gt;0,ROUND((U398),0),ROUND((P398*$P$1),0))</f>
        <v>990</v>
      </c>
      <c r="T398" s="113">
        <f ca="1">O398*S398</f>
        <v>0</v>
      </c>
      <c r="U398" s="114">
        <f>VLOOKUP(C398,Лист2!A$1:B$899,2,FALSE)</f>
        <v>990</v>
      </c>
      <c r="V398" s="114"/>
      <c r="W398" s="114"/>
      <c r="X398" s="114"/>
      <c r="Y398" s="114"/>
      <c r="Z398" s="114"/>
    </row>
    <row r="399" spans="1:26" customFormat="1" ht="17.25" thickBot="1" x14ac:dyDescent="0.3">
      <c r="A399" s="138"/>
      <c r="B399" s="225"/>
      <c r="C399" s="115"/>
      <c r="D399" s="134" t="s">
        <v>27</v>
      </c>
      <c r="E399" s="131"/>
      <c r="F399" s="131"/>
      <c r="G399" s="144"/>
      <c r="H399" s="131"/>
      <c r="I399" s="131"/>
      <c r="J399" s="131"/>
      <c r="K399" s="131"/>
      <c r="L399" s="131"/>
      <c r="M399" s="131"/>
      <c r="N399" s="131"/>
      <c r="O399" s="118" t="str">
        <f ca="1">IF(D399="цвет",SUM(O400:INDIRECT("N"&amp;R399)),IF(SUM(E399:N399)=0,"",SUM(E399:N399)))</f>
        <v/>
      </c>
      <c r="P399" s="109" t="s">
        <v>54</v>
      </c>
      <c r="Q399" s="110">
        <f t="shared" si="12"/>
        <v>7063</v>
      </c>
      <c r="R399" s="111">
        <f t="shared" ca="1" si="13"/>
        <v>401</v>
      </c>
      <c r="S399" s="119"/>
      <c r="T399" s="120"/>
      <c r="U399" s="114" t="e">
        <f>VLOOKUP(C399,Лист2!A$1:B$899,2,FALSE)</f>
        <v>#N/A</v>
      </c>
      <c r="V399" s="114"/>
      <c r="W399" s="114"/>
      <c r="X399" s="114"/>
      <c r="Y399" s="114"/>
      <c r="Z399" s="114"/>
    </row>
    <row r="400" spans="1:26" customFormat="1" ht="135" customHeight="1" x14ac:dyDescent="0.25">
      <c r="A400" s="138"/>
      <c r="B400" s="225"/>
      <c r="C400" s="115"/>
      <c r="D400" s="250" t="s">
        <v>520</v>
      </c>
      <c r="E400" s="251"/>
      <c r="F400" s="251"/>
      <c r="G400" s="251"/>
      <c r="H400" s="251"/>
      <c r="I400" s="251"/>
      <c r="J400" s="251"/>
      <c r="K400" s="251"/>
      <c r="L400" s="251"/>
      <c r="M400" s="251"/>
      <c r="N400" s="252"/>
      <c r="O400" s="118" t="str">
        <f ca="1">IF(D400="цвет",SUM(O401:INDIRECT("N"&amp;R400)),IF(SUM(E400:N400)=0,"",SUM(E400:N400)))</f>
        <v/>
      </c>
      <c r="P400" s="109" t="s">
        <v>54</v>
      </c>
      <c r="Q400" s="110">
        <f t="shared" si="12"/>
        <v>7063</v>
      </c>
      <c r="R400" s="111">
        <f t="shared" ca="1" si="13"/>
        <v>401</v>
      </c>
      <c r="S400" s="119"/>
      <c r="T400" s="120"/>
      <c r="U400" s="114" t="e">
        <f>VLOOKUP(C400,Лист2!A$1:B$899,2,FALSE)</f>
        <v>#N/A</v>
      </c>
      <c r="V400" s="114"/>
      <c r="W400" s="114"/>
      <c r="X400" s="114"/>
      <c r="Y400" s="114"/>
      <c r="Z400" s="114"/>
    </row>
    <row r="401" spans="1:26" customFormat="1" ht="17.45" customHeight="1" thickBot="1" x14ac:dyDescent="0.3">
      <c r="A401" s="138"/>
      <c r="B401" s="226"/>
      <c r="C401" s="121"/>
      <c r="D401" s="256" t="str">
        <f>HYPERLINK("https://miamia.ru/search/index.php?q="&amp;Q401&amp;"&amp;s=Поиск?utm_source=Excel&amp;utm_medium=Nalichie&amp;utm_content="&amp;Q401&amp;"","Посмотреть большую фотографию на сайте")</f>
        <v>Посмотреть большую фотографию на сайте</v>
      </c>
      <c r="E401" s="257"/>
      <c r="F401" s="257"/>
      <c r="G401" s="257"/>
      <c r="H401" s="257"/>
      <c r="I401" s="257"/>
      <c r="J401" s="257"/>
      <c r="K401" s="257"/>
      <c r="L401" s="257"/>
      <c r="M401" s="257"/>
      <c r="N401" s="258"/>
      <c r="O401" s="118" t="str">
        <f ca="1">IF(D401="цвет",SUM(O402:INDIRECT("N"&amp;R401)),IF(SUM(E401:N401)=0,"",SUM(E401:N401)))</f>
        <v/>
      </c>
      <c r="P401" s="109" t="s">
        <v>54</v>
      </c>
      <c r="Q401" s="110">
        <f t="shared" si="12"/>
        <v>7063</v>
      </c>
      <c r="R401" s="111">
        <f t="shared" ca="1" si="13"/>
        <v>401</v>
      </c>
      <c r="S401" s="119"/>
      <c r="T401" s="120"/>
      <c r="U401" s="114" t="e">
        <f>VLOOKUP(C401,Лист2!A$1:B$899,2,FALSE)</f>
        <v>#N/A</v>
      </c>
      <c r="V401" s="114"/>
      <c r="W401" s="114"/>
      <c r="X401" s="114"/>
      <c r="Y401" s="114"/>
      <c r="Z401" s="114"/>
    </row>
    <row r="402" spans="1:26" customFormat="1" ht="17.25" thickBot="1" x14ac:dyDescent="0.3">
      <c r="A402" s="138"/>
      <c r="B402" s="237" t="s">
        <v>517</v>
      </c>
      <c r="C402" s="132">
        <v>7065</v>
      </c>
      <c r="D402" s="133" t="s">
        <v>9</v>
      </c>
      <c r="E402" s="106" t="s">
        <v>10</v>
      </c>
      <c r="F402" s="105" t="s">
        <v>17</v>
      </c>
      <c r="G402" s="105" t="s">
        <v>18</v>
      </c>
      <c r="H402" s="106" t="s">
        <v>19</v>
      </c>
      <c r="I402" s="106" t="s">
        <v>22</v>
      </c>
      <c r="J402" s="106"/>
      <c r="K402" s="106"/>
      <c r="L402" s="106"/>
      <c r="M402" s="106"/>
      <c r="N402" s="107"/>
      <c r="O402" s="108">
        <f ca="1">IF(D402="цвет",SUM(O403:INDIRECT("N"&amp;R402)),IF(SUM(E402:N402)=0,"",SUM(E402:N402)))</f>
        <v>0</v>
      </c>
      <c r="P402" s="109">
        <v>1936</v>
      </c>
      <c r="Q402" s="110">
        <f t="shared" si="12"/>
        <v>7065</v>
      </c>
      <c r="R402" s="111">
        <f t="shared" ca="1" si="13"/>
        <v>405</v>
      </c>
      <c r="S402" s="112">
        <f>IF(U402&gt;0,ROUND((U402),0),ROUND((P402*$P$1),0))</f>
        <v>990</v>
      </c>
      <c r="T402" s="113">
        <f ca="1">O402*S402</f>
        <v>0</v>
      </c>
      <c r="U402" s="114">
        <f>VLOOKUP(C402,Лист2!A$1:B$899,2,FALSE)</f>
        <v>990</v>
      </c>
      <c r="V402" s="114"/>
      <c r="W402" s="114"/>
      <c r="X402" s="114"/>
      <c r="Y402" s="114"/>
      <c r="Z402" s="114"/>
    </row>
    <row r="403" spans="1:26" customFormat="1" ht="17.25" thickBot="1" x14ac:dyDescent="0.3">
      <c r="A403" s="138"/>
      <c r="B403" s="225"/>
      <c r="C403" s="115"/>
      <c r="D403" s="134" t="s">
        <v>27</v>
      </c>
      <c r="E403" s="131"/>
      <c r="F403" s="131"/>
      <c r="G403" s="144"/>
      <c r="H403" s="275"/>
      <c r="I403" s="131"/>
      <c r="J403" s="131"/>
      <c r="K403" s="131"/>
      <c r="L403" s="131"/>
      <c r="M403" s="131"/>
      <c r="N403" s="131"/>
      <c r="O403" s="118" t="str">
        <f ca="1">IF(D403="цвет",SUM(O404:INDIRECT("N"&amp;R403)),IF(SUM(E403:N403)=0,"",SUM(E403:N403)))</f>
        <v/>
      </c>
      <c r="P403" s="109" t="s">
        <v>54</v>
      </c>
      <c r="Q403" s="110">
        <f t="shared" si="12"/>
        <v>7065</v>
      </c>
      <c r="R403" s="111">
        <f t="shared" ca="1" si="13"/>
        <v>405</v>
      </c>
      <c r="S403" s="119"/>
      <c r="T403" s="120"/>
      <c r="U403" s="114" t="e">
        <f>VLOOKUP(C403,Лист2!A$1:B$899,2,FALSE)</f>
        <v>#N/A</v>
      </c>
      <c r="V403" s="114"/>
      <c r="W403" s="114"/>
      <c r="X403" s="114"/>
      <c r="Y403" s="114"/>
      <c r="Z403" s="114"/>
    </row>
    <row r="404" spans="1:26" customFormat="1" ht="132.75" customHeight="1" x14ac:dyDescent="0.25">
      <c r="A404" s="138"/>
      <c r="B404" s="225"/>
      <c r="C404" s="115"/>
      <c r="D404" s="250" t="s">
        <v>521</v>
      </c>
      <c r="E404" s="251"/>
      <c r="F404" s="251"/>
      <c r="G404" s="251"/>
      <c r="H404" s="251"/>
      <c r="I404" s="251"/>
      <c r="J404" s="251"/>
      <c r="K404" s="251"/>
      <c r="L404" s="251"/>
      <c r="M404" s="251"/>
      <c r="N404" s="252"/>
      <c r="O404" s="118" t="str">
        <f ca="1">IF(D404="цвет",SUM(O405:INDIRECT("N"&amp;R404)),IF(SUM(E404:N404)=0,"",SUM(E404:N404)))</f>
        <v/>
      </c>
      <c r="P404" s="109" t="s">
        <v>54</v>
      </c>
      <c r="Q404" s="110">
        <f t="shared" si="12"/>
        <v>7065</v>
      </c>
      <c r="R404" s="111">
        <f t="shared" ca="1" si="13"/>
        <v>405</v>
      </c>
      <c r="S404" s="119"/>
      <c r="T404" s="120"/>
      <c r="U404" s="114" t="e">
        <f>VLOOKUP(C404,Лист2!A$1:B$899,2,FALSE)</f>
        <v>#N/A</v>
      </c>
      <c r="V404" s="114"/>
      <c r="W404" s="114"/>
      <c r="X404" s="114"/>
      <c r="Y404" s="114"/>
      <c r="Z404" s="114"/>
    </row>
    <row r="405" spans="1:26" customFormat="1" ht="17.45" customHeight="1" thickBot="1" x14ac:dyDescent="0.3">
      <c r="A405" s="138"/>
      <c r="B405" s="226"/>
      <c r="C405" s="121"/>
      <c r="D405" s="256" t="str">
        <f>HYPERLINK("https://miamia.ru/search/index.php?q="&amp;Q405&amp;"&amp;s=Поиск?utm_source=Excel&amp;utm_medium=Nalichie&amp;utm_content="&amp;Q405&amp;"","Посмотреть большую фотографию на сайте")</f>
        <v>Посмотреть большую фотографию на сайте</v>
      </c>
      <c r="E405" s="257"/>
      <c r="F405" s="257"/>
      <c r="G405" s="257"/>
      <c r="H405" s="257"/>
      <c r="I405" s="257"/>
      <c r="J405" s="257"/>
      <c r="K405" s="257"/>
      <c r="L405" s="257"/>
      <c r="M405" s="257"/>
      <c r="N405" s="258"/>
      <c r="O405" s="118" t="str">
        <f ca="1">IF(D405="цвет",SUM(O406:INDIRECT("N"&amp;R405)),IF(SUM(E405:N405)=0,"",SUM(E405:N405)))</f>
        <v/>
      </c>
      <c r="P405" s="109" t="s">
        <v>54</v>
      </c>
      <c r="Q405" s="110">
        <f t="shared" si="12"/>
        <v>7065</v>
      </c>
      <c r="R405" s="111">
        <f t="shared" ca="1" si="13"/>
        <v>405</v>
      </c>
      <c r="S405" s="119"/>
      <c r="T405" s="120"/>
      <c r="U405" s="114" t="e">
        <f>VLOOKUP(C405,Лист2!A$1:B$899,2,FALSE)</f>
        <v>#N/A</v>
      </c>
      <c r="V405" s="114"/>
      <c r="W405" s="114"/>
      <c r="X405" s="114"/>
      <c r="Y405" s="114"/>
      <c r="Z405" s="114"/>
    </row>
    <row r="406" spans="1:26" customFormat="1" ht="17.25" thickBot="1" x14ac:dyDescent="0.3">
      <c r="A406" s="138"/>
      <c r="B406" s="237" t="s">
        <v>517</v>
      </c>
      <c r="C406" s="132">
        <v>7066</v>
      </c>
      <c r="D406" s="133" t="s">
        <v>9</v>
      </c>
      <c r="E406" s="105" t="s">
        <v>10</v>
      </c>
      <c r="F406" s="106" t="s">
        <v>11</v>
      </c>
      <c r="G406" s="106" t="s">
        <v>12</v>
      </c>
      <c r="H406" s="106" t="s">
        <v>13</v>
      </c>
      <c r="I406" s="106" t="s">
        <v>14</v>
      </c>
      <c r="J406" s="106" t="s">
        <v>15</v>
      </c>
      <c r="K406" s="106" t="s">
        <v>16</v>
      </c>
      <c r="L406" s="106"/>
      <c r="M406" s="106"/>
      <c r="N406" s="107"/>
      <c r="O406" s="108">
        <f ca="1">IF(D406="цвет",SUM(O407:INDIRECT("N"&amp;R406)),IF(SUM(E406:N406)=0,"",SUM(E406:N406)))</f>
        <v>0</v>
      </c>
      <c r="P406" s="109">
        <v>3358</v>
      </c>
      <c r="Q406" s="110">
        <f t="shared" si="12"/>
        <v>7066</v>
      </c>
      <c r="R406" s="111">
        <f t="shared" ca="1" si="13"/>
        <v>409</v>
      </c>
      <c r="S406" s="112">
        <f>IF(U406&gt;0,ROUND((U406),0),ROUND((P406*$P$1),0))</f>
        <v>1490</v>
      </c>
      <c r="T406" s="113">
        <f ca="1">O406*S406</f>
        <v>0</v>
      </c>
      <c r="U406" s="114">
        <f>VLOOKUP(C406,Лист2!A$1:B$899,2,FALSE)</f>
        <v>1490</v>
      </c>
      <c r="V406" s="114"/>
      <c r="W406" s="114"/>
      <c r="X406" s="114"/>
      <c r="Y406" s="114"/>
      <c r="Z406" s="114"/>
    </row>
    <row r="407" spans="1:26" customFormat="1" ht="17.25" thickBot="1" x14ac:dyDescent="0.3">
      <c r="A407" s="138"/>
      <c r="B407" s="225"/>
      <c r="C407" s="115"/>
      <c r="D407" s="134" t="s">
        <v>27</v>
      </c>
      <c r="E407" s="131"/>
      <c r="F407" s="275"/>
      <c r="G407" s="275"/>
      <c r="H407" s="131"/>
      <c r="I407" s="131"/>
      <c r="J407" s="144"/>
      <c r="K407" s="131"/>
      <c r="L407" s="131"/>
      <c r="M407" s="131"/>
      <c r="N407" s="131"/>
      <c r="O407" s="118" t="str">
        <f ca="1">IF(D407="цвет",SUM(O408:INDIRECT("N"&amp;R407)),IF(SUM(E407:N407)=0,"",SUM(E407:N407)))</f>
        <v/>
      </c>
      <c r="P407" s="109" t="s">
        <v>54</v>
      </c>
      <c r="Q407" s="110">
        <f t="shared" si="12"/>
        <v>7066</v>
      </c>
      <c r="R407" s="111">
        <f t="shared" ca="1" si="13"/>
        <v>409</v>
      </c>
      <c r="S407" s="119"/>
      <c r="T407" s="120"/>
      <c r="U407" s="114" t="e">
        <f>VLOOKUP(C407,Лист2!A$1:B$899,2,FALSE)</f>
        <v>#N/A</v>
      </c>
      <c r="V407" s="114"/>
      <c r="W407" s="114"/>
      <c r="X407" s="114"/>
      <c r="Y407" s="114"/>
      <c r="Z407" s="114"/>
    </row>
    <row r="408" spans="1:26" customFormat="1" ht="135" customHeight="1" x14ac:dyDescent="0.25">
      <c r="A408" s="138"/>
      <c r="B408" s="225"/>
      <c r="C408" s="115"/>
      <c r="D408" s="250" t="s">
        <v>522</v>
      </c>
      <c r="E408" s="251"/>
      <c r="F408" s="251"/>
      <c r="G408" s="251"/>
      <c r="H408" s="251"/>
      <c r="I408" s="251"/>
      <c r="J408" s="251"/>
      <c r="K408" s="251"/>
      <c r="L408" s="251"/>
      <c r="M408" s="251"/>
      <c r="N408" s="252"/>
      <c r="O408" s="118" t="str">
        <f ca="1">IF(D408="цвет",SUM(O409:INDIRECT("N"&amp;R408)),IF(SUM(E408:N408)=0,"",SUM(E408:N408)))</f>
        <v/>
      </c>
      <c r="P408" s="109" t="s">
        <v>54</v>
      </c>
      <c r="Q408" s="110">
        <f t="shared" si="12"/>
        <v>7066</v>
      </c>
      <c r="R408" s="111">
        <f t="shared" ca="1" si="13"/>
        <v>409</v>
      </c>
      <c r="S408" s="119"/>
      <c r="T408" s="120"/>
      <c r="U408" s="114" t="e">
        <f>VLOOKUP(C408,Лист2!A$1:B$899,2,FALSE)</f>
        <v>#N/A</v>
      </c>
      <c r="V408" s="114"/>
      <c r="W408" s="114"/>
      <c r="X408" s="114"/>
      <c r="Y408" s="114"/>
      <c r="Z408" s="114"/>
    </row>
    <row r="409" spans="1:26" customFormat="1" ht="17.45" customHeight="1" thickBot="1" x14ac:dyDescent="0.3">
      <c r="A409" s="138"/>
      <c r="B409" s="226"/>
      <c r="C409" s="121"/>
      <c r="D409" s="256" t="str">
        <f>HYPERLINK("https://miamia.ru/search/index.php?q="&amp;Q409&amp;"&amp;s=Поиск?utm_source=Excel&amp;utm_medium=Nalichie&amp;utm_content="&amp;Q409&amp;"","Посмотреть большую фотографию на сайте")</f>
        <v>Посмотреть большую фотографию на сайте</v>
      </c>
      <c r="E409" s="257"/>
      <c r="F409" s="257"/>
      <c r="G409" s="257"/>
      <c r="H409" s="257"/>
      <c r="I409" s="257"/>
      <c r="J409" s="257"/>
      <c r="K409" s="257"/>
      <c r="L409" s="257"/>
      <c r="M409" s="257"/>
      <c r="N409" s="258"/>
      <c r="O409" s="118" t="str">
        <f ca="1">IF(D409="цвет",SUM(O410:INDIRECT("N"&amp;R409)),IF(SUM(E409:N409)=0,"",SUM(E409:N409)))</f>
        <v/>
      </c>
      <c r="P409" s="109" t="s">
        <v>54</v>
      </c>
      <c r="Q409" s="110">
        <f t="shared" si="12"/>
        <v>7066</v>
      </c>
      <c r="R409" s="111">
        <f t="shared" ca="1" si="13"/>
        <v>409</v>
      </c>
      <c r="S409" s="119"/>
      <c r="T409" s="120"/>
      <c r="U409" s="114" t="e">
        <f>VLOOKUP(C409,Лист2!A$1:B$899,2,FALSE)</f>
        <v>#N/A</v>
      </c>
      <c r="V409" s="114"/>
      <c r="W409" s="114"/>
      <c r="X409" s="114"/>
      <c r="Y409" s="114"/>
      <c r="Z409" s="114"/>
    </row>
    <row r="410" spans="1:26" customFormat="1" ht="17.25" thickBot="1" x14ac:dyDescent="0.3">
      <c r="A410" s="138"/>
      <c r="B410" s="237" t="s">
        <v>517</v>
      </c>
      <c r="C410" s="132">
        <v>7067</v>
      </c>
      <c r="D410" s="133" t="s">
        <v>9</v>
      </c>
      <c r="E410" s="105" t="s">
        <v>10</v>
      </c>
      <c r="F410" s="106" t="s">
        <v>11</v>
      </c>
      <c r="G410" s="106" t="s">
        <v>12</v>
      </c>
      <c r="H410" s="106" t="s">
        <v>13</v>
      </c>
      <c r="I410" s="106" t="s">
        <v>14</v>
      </c>
      <c r="J410" s="106" t="s">
        <v>15</v>
      </c>
      <c r="K410" s="106" t="s">
        <v>16</v>
      </c>
      <c r="L410" s="106" t="s">
        <v>20</v>
      </c>
      <c r="M410" s="106"/>
      <c r="N410" s="107"/>
      <c r="O410" s="108">
        <f ca="1">IF(D410="цвет",SUM(O411:INDIRECT("N"&amp;R410)),IF(SUM(E410:N410)=0,"",SUM(E410:N410)))</f>
        <v>0</v>
      </c>
      <c r="P410" s="109">
        <v>2324</v>
      </c>
      <c r="Q410" s="110">
        <f t="shared" si="12"/>
        <v>7067</v>
      </c>
      <c r="R410" s="111">
        <f t="shared" ca="1" si="13"/>
        <v>413</v>
      </c>
      <c r="S410" s="112">
        <f>IF(U410&gt;0,ROUND((U410),0),ROUND((P410*$P$1),0))</f>
        <v>990</v>
      </c>
      <c r="T410" s="113">
        <f ca="1">O410*S410</f>
        <v>0</v>
      </c>
      <c r="U410" s="114">
        <f>VLOOKUP(C410,Лист2!A$1:B$899,2,FALSE)</f>
        <v>990</v>
      </c>
      <c r="V410" s="114"/>
      <c r="W410" s="114"/>
      <c r="X410" s="114"/>
      <c r="Y410" s="114"/>
      <c r="Z410" s="114"/>
    </row>
    <row r="411" spans="1:26" customFormat="1" ht="17.25" thickBot="1" x14ac:dyDescent="0.3">
      <c r="A411" s="138"/>
      <c r="B411" s="225"/>
      <c r="C411" s="115"/>
      <c r="D411" s="134" t="s">
        <v>27</v>
      </c>
      <c r="E411" s="144"/>
      <c r="F411" s="275"/>
      <c r="G411" s="275"/>
      <c r="H411" s="275"/>
      <c r="I411" s="275"/>
      <c r="J411" s="275"/>
      <c r="K411" s="275"/>
      <c r="L411" s="131"/>
      <c r="M411" s="131"/>
      <c r="N411" s="131"/>
      <c r="O411" s="118" t="str">
        <f ca="1">IF(D411="цвет",SUM(O412:INDIRECT("N"&amp;R411)),IF(SUM(E411:N411)=0,"",SUM(E411:N411)))</f>
        <v/>
      </c>
      <c r="P411" s="109" t="s">
        <v>54</v>
      </c>
      <c r="Q411" s="110">
        <f t="shared" si="12"/>
        <v>7067</v>
      </c>
      <c r="R411" s="111">
        <f t="shared" ca="1" si="13"/>
        <v>413</v>
      </c>
      <c r="S411" s="119"/>
      <c r="T411" s="120"/>
      <c r="U411" s="114" t="e">
        <f>VLOOKUP(C411,Лист2!A$1:B$899,2,FALSE)</f>
        <v>#N/A</v>
      </c>
      <c r="V411" s="114"/>
      <c r="W411" s="114"/>
      <c r="X411" s="114"/>
      <c r="Y411" s="114"/>
      <c r="Z411" s="114"/>
    </row>
    <row r="412" spans="1:26" customFormat="1" ht="135" customHeight="1" x14ac:dyDescent="0.25">
      <c r="A412" s="138"/>
      <c r="B412" s="225"/>
      <c r="C412" s="115"/>
      <c r="D412" s="250" t="s">
        <v>523</v>
      </c>
      <c r="E412" s="251"/>
      <c r="F412" s="251"/>
      <c r="G412" s="251"/>
      <c r="H412" s="251"/>
      <c r="I412" s="251"/>
      <c r="J412" s="251"/>
      <c r="K412" s="251"/>
      <c r="L412" s="251"/>
      <c r="M412" s="251"/>
      <c r="N412" s="252"/>
      <c r="O412" s="118" t="str">
        <f ca="1">IF(D412="цвет",SUM(O413:INDIRECT("N"&amp;R412)),IF(SUM(E412:N412)=0,"",SUM(E412:N412)))</f>
        <v/>
      </c>
      <c r="P412" s="109" t="s">
        <v>54</v>
      </c>
      <c r="Q412" s="110">
        <f t="shared" si="12"/>
        <v>7067</v>
      </c>
      <c r="R412" s="111">
        <f t="shared" ca="1" si="13"/>
        <v>413</v>
      </c>
      <c r="S412" s="119"/>
      <c r="T412" s="120"/>
      <c r="U412" s="114" t="e">
        <f>VLOOKUP(C412,Лист2!A$1:B$899,2,FALSE)</f>
        <v>#N/A</v>
      </c>
      <c r="V412" s="114"/>
      <c r="W412" s="114"/>
      <c r="X412" s="114"/>
      <c r="Y412" s="114"/>
      <c r="Z412" s="114"/>
    </row>
    <row r="413" spans="1:26" customFormat="1" ht="17.45" customHeight="1" thickBot="1" x14ac:dyDescent="0.3">
      <c r="A413" s="138"/>
      <c r="B413" s="226"/>
      <c r="C413" s="121"/>
      <c r="D413" s="256" t="str">
        <f>HYPERLINK("https://miamia.ru/search/index.php?q="&amp;Q413&amp;"&amp;s=Поиск?utm_source=Excel&amp;utm_medium=Nalichie&amp;utm_content="&amp;Q413&amp;"","Посмотреть большую фотографию на сайте")</f>
        <v>Посмотреть большую фотографию на сайте</v>
      </c>
      <c r="E413" s="257"/>
      <c r="F413" s="257"/>
      <c r="G413" s="257"/>
      <c r="H413" s="257"/>
      <c r="I413" s="257"/>
      <c r="J413" s="257"/>
      <c r="K413" s="257"/>
      <c r="L413" s="257"/>
      <c r="M413" s="257"/>
      <c r="N413" s="258"/>
      <c r="O413" s="118" t="str">
        <f ca="1">IF(D413="цвет",SUM(O414:INDIRECT("N"&amp;R413)),IF(SUM(E413:N413)=0,"",SUM(E413:N413)))</f>
        <v/>
      </c>
      <c r="P413" s="109" t="s">
        <v>54</v>
      </c>
      <c r="Q413" s="110">
        <f t="shared" si="12"/>
        <v>7067</v>
      </c>
      <c r="R413" s="111">
        <f t="shared" ca="1" si="13"/>
        <v>413</v>
      </c>
      <c r="S413" s="119"/>
      <c r="T413" s="120"/>
      <c r="U413" s="114" t="e">
        <f>VLOOKUP(C413,Лист2!A$1:B$899,2,FALSE)</f>
        <v>#N/A</v>
      </c>
      <c r="V413" s="114"/>
      <c r="W413" s="114"/>
      <c r="X413" s="114"/>
      <c r="Y413" s="114"/>
      <c r="Z413" s="114"/>
    </row>
    <row r="414" spans="1:26" customFormat="1" ht="23.1" customHeight="1" thickBot="1" x14ac:dyDescent="0.3">
      <c r="A414" s="102"/>
      <c r="B414" s="193" t="s">
        <v>524</v>
      </c>
      <c r="C414" s="194"/>
      <c r="D414" s="195"/>
      <c r="E414" s="196"/>
      <c r="F414" s="196"/>
      <c r="G414" s="196"/>
      <c r="H414" s="196"/>
      <c r="I414" s="196"/>
      <c r="J414" s="196"/>
      <c r="K414" s="196"/>
      <c r="L414" s="196"/>
      <c r="M414" s="196"/>
      <c r="N414" s="196"/>
      <c r="O414" s="118" t="str">
        <f ca="1">IF(D414="цвет",SUM(O415:INDIRECT("N"&amp;R414)),IF(SUM(E414:N414)=0,"",SUM(E414:N414)))</f>
        <v/>
      </c>
      <c r="P414" s="109" t="s">
        <v>54</v>
      </c>
      <c r="Q414" s="110">
        <f t="shared" si="12"/>
        <v>7067</v>
      </c>
      <c r="R414" s="111">
        <f t="shared" ca="1" si="13"/>
        <v>418</v>
      </c>
      <c r="S414" s="114"/>
      <c r="T414" s="114"/>
      <c r="U414" s="114" t="e">
        <f>VLOOKUP(C414,Лист2!A$1:B$899,2,FALSE)</f>
        <v>#N/A</v>
      </c>
      <c r="V414" s="114"/>
      <c r="W414" s="114"/>
      <c r="X414" s="114"/>
      <c r="Y414" s="114"/>
      <c r="Z414" s="114"/>
    </row>
    <row r="415" spans="1:26" customFormat="1" ht="17.25" thickBot="1" x14ac:dyDescent="0.3">
      <c r="A415" s="102"/>
      <c r="B415" s="237" t="s">
        <v>525</v>
      </c>
      <c r="C415" s="132">
        <v>7421</v>
      </c>
      <c r="D415" s="133" t="s">
        <v>9</v>
      </c>
      <c r="E415" s="106" t="s">
        <v>10</v>
      </c>
      <c r="F415" s="106" t="s">
        <v>11</v>
      </c>
      <c r="G415" s="106" t="s">
        <v>12</v>
      </c>
      <c r="H415" s="106" t="s">
        <v>13</v>
      </c>
      <c r="I415" s="105" t="s">
        <v>14</v>
      </c>
      <c r="J415" s="105" t="s">
        <v>15</v>
      </c>
      <c r="K415" s="105" t="s">
        <v>16</v>
      </c>
      <c r="L415" s="105"/>
      <c r="M415" s="105"/>
      <c r="N415" s="107"/>
      <c r="O415" s="184">
        <f ca="1">IF(D415="цвет",SUM(O416:INDIRECT("N"&amp;R415)),IF(SUM(E415:N415)=0,"",SUM(E415:N415)))</f>
        <v>0</v>
      </c>
      <c r="P415" s="109">
        <v>1548</v>
      </c>
      <c r="Q415" s="110">
        <f t="shared" si="12"/>
        <v>7421</v>
      </c>
      <c r="R415" s="111">
        <f t="shared" ca="1" si="13"/>
        <v>418</v>
      </c>
      <c r="S415" s="112">
        <f>IF(U415&gt;0,ROUND((U415),0),ROUND((P415*$P$1),0))</f>
        <v>790</v>
      </c>
      <c r="T415" s="185">
        <f ca="1">S415*O415</f>
        <v>0</v>
      </c>
      <c r="U415" s="114">
        <f>VLOOKUP(C415,Лист2!A$1:B$899,2,FALSE)</f>
        <v>790</v>
      </c>
      <c r="V415" s="114"/>
      <c r="W415" s="114"/>
      <c r="X415" s="114"/>
      <c r="Y415" s="114"/>
      <c r="Z415" s="114"/>
    </row>
    <row r="416" spans="1:26" customFormat="1" ht="17.25" thickBot="1" x14ac:dyDescent="0.3">
      <c r="A416" s="102"/>
      <c r="B416" s="225"/>
      <c r="C416" s="115"/>
      <c r="D416" s="134" t="s">
        <v>28</v>
      </c>
      <c r="E416" s="131"/>
      <c r="F416" s="275"/>
      <c r="G416" s="131"/>
      <c r="H416" s="144"/>
      <c r="I416" s="131"/>
      <c r="J416" s="131"/>
      <c r="K416" s="131"/>
      <c r="L416" s="131"/>
      <c r="M416" s="131"/>
      <c r="N416" s="149"/>
      <c r="O416" s="186" t="str">
        <f ca="1">IF(D416="цвет",SUM(O417:INDIRECT("N"&amp;R416)),IF(SUM(E416:N416)=0,"",SUM(E416:N416)))</f>
        <v/>
      </c>
      <c r="P416" s="109" t="s">
        <v>54</v>
      </c>
      <c r="Q416" s="110">
        <f t="shared" si="12"/>
        <v>7421</v>
      </c>
      <c r="R416" s="111">
        <f t="shared" ca="1" si="13"/>
        <v>418</v>
      </c>
      <c r="S416" s="119"/>
      <c r="T416" s="120"/>
      <c r="U416" s="114" t="e">
        <f>VLOOKUP(C416,Лист2!A$1:B$899,2,FALSE)</f>
        <v>#N/A</v>
      </c>
      <c r="V416" s="114"/>
      <c r="W416" s="114"/>
      <c r="X416" s="114"/>
      <c r="Y416" s="114"/>
      <c r="Z416" s="114"/>
    </row>
    <row r="417" spans="1:26" customFormat="1" ht="135" customHeight="1" x14ac:dyDescent="0.25">
      <c r="A417" s="102"/>
      <c r="B417" s="225"/>
      <c r="C417" s="115"/>
      <c r="D417" s="247" t="s">
        <v>526</v>
      </c>
      <c r="E417" s="248"/>
      <c r="F417" s="248"/>
      <c r="G417" s="248"/>
      <c r="H417" s="248"/>
      <c r="I417" s="248"/>
      <c r="J417" s="248"/>
      <c r="K417" s="248"/>
      <c r="L417" s="248"/>
      <c r="M417" s="248"/>
      <c r="N417" s="248"/>
      <c r="O417" s="186" t="str">
        <f ca="1">IF(D417="цвет",SUM(O418:INDIRECT("N"&amp;R417)),IF(SUM(E417:N417)=0,"",SUM(E417:N417)))</f>
        <v/>
      </c>
      <c r="P417" s="109" t="s">
        <v>54</v>
      </c>
      <c r="Q417" s="110">
        <f t="shared" si="12"/>
        <v>7421</v>
      </c>
      <c r="R417" s="111">
        <f t="shared" ca="1" si="13"/>
        <v>418</v>
      </c>
      <c r="S417" s="119"/>
      <c r="T417" s="120"/>
      <c r="U417" s="114" t="e">
        <f>VLOOKUP(C417,Лист2!A$1:B$899,2,FALSE)</f>
        <v>#N/A</v>
      </c>
      <c r="V417" s="114"/>
      <c r="W417" s="114"/>
      <c r="X417" s="114"/>
      <c r="Y417" s="114"/>
      <c r="Z417" s="114"/>
    </row>
    <row r="418" spans="1:26" customFormat="1" ht="17.45" customHeight="1" thickBot="1" x14ac:dyDescent="0.3">
      <c r="A418" s="102"/>
      <c r="B418" s="239"/>
      <c r="C418" s="121"/>
      <c r="D418" s="219" t="str">
        <f>HYPERLINK("https://miamia.ru/search/index.php?q="&amp;Q418&amp;"&amp;s=Поиск?utm_source=Excel&amp;utm_medium=Nalichie&amp;utm_content="&amp;Q418&amp;"","Посмотреть большую фотографию на сайте")</f>
        <v>Посмотреть большую фотографию на сайте</v>
      </c>
      <c r="E418" s="220"/>
      <c r="F418" s="220"/>
      <c r="G418" s="220"/>
      <c r="H418" s="220"/>
      <c r="I418" s="220"/>
      <c r="J418" s="220"/>
      <c r="K418" s="220"/>
      <c r="L418" s="220"/>
      <c r="M418" s="220"/>
      <c r="N418" s="220"/>
      <c r="O418" s="186" t="str">
        <f ca="1">IF(D418="цвет",SUM(O419:INDIRECT("N"&amp;R418)),IF(SUM(E418:N418)=0,"",SUM(E418:N418)))</f>
        <v/>
      </c>
      <c r="P418" s="109" t="s">
        <v>54</v>
      </c>
      <c r="Q418" s="110">
        <f t="shared" si="12"/>
        <v>7421</v>
      </c>
      <c r="R418" s="111">
        <f t="shared" ca="1" si="13"/>
        <v>418</v>
      </c>
      <c r="S418" s="119"/>
      <c r="T418" s="120"/>
      <c r="U418" s="114" t="e">
        <f>VLOOKUP(C418,Лист2!A$1:B$899,2,FALSE)</f>
        <v>#N/A</v>
      </c>
      <c r="V418" s="114"/>
      <c r="W418" s="114"/>
      <c r="X418" s="114"/>
      <c r="Y418" s="114"/>
      <c r="Z418" s="114"/>
    </row>
    <row r="419" spans="1:26" customFormat="1" ht="17.25" thickBot="1" x14ac:dyDescent="0.3">
      <c r="A419" s="102"/>
      <c r="B419" s="237" t="s">
        <v>525</v>
      </c>
      <c r="C419" s="132">
        <v>7422</v>
      </c>
      <c r="D419" s="133" t="s">
        <v>9</v>
      </c>
      <c r="E419" s="106" t="s">
        <v>10</v>
      </c>
      <c r="F419" s="106" t="s">
        <v>11</v>
      </c>
      <c r="G419" s="106" t="s">
        <v>12</v>
      </c>
      <c r="H419" s="106" t="s">
        <v>13</v>
      </c>
      <c r="I419" s="105" t="s">
        <v>14</v>
      </c>
      <c r="J419" s="105" t="s">
        <v>15</v>
      </c>
      <c r="K419" s="105" t="s">
        <v>16</v>
      </c>
      <c r="L419" s="105"/>
      <c r="M419" s="105"/>
      <c r="N419" s="107"/>
      <c r="O419" s="184">
        <f ca="1">IF(D419="цвет",SUM(O420:INDIRECT("N"&amp;R419)),IF(SUM(E419:N419)=0,"",SUM(E419:N419)))</f>
        <v>0</v>
      </c>
      <c r="P419" s="109">
        <v>1677</v>
      </c>
      <c r="Q419" s="110">
        <f t="shared" si="12"/>
        <v>7422</v>
      </c>
      <c r="R419" s="111">
        <f t="shared" ca="1" si="13"/>
        <v>422</v>
      </c>
      <c r="S419" s="112">
        <f>IF(U419&gt;0,ROUND((U419),0),ROUND((P419*$P$1),0))</f>
        <v>790</v>
      </c>
      <c r="T419" s="185">
        <f ca="1">S419*O419</f>
        <v>0</v>
      </c>
      <c r="U419" s="114">
        <f>VLOOKUP(C419,Лист2!A$1:B$899,2,FALSE)</f>
        <v>790</v>
      </c>
      <c r="V419" s="114"/>
      <c r="W419" s="114"/>
      <c r="X419" s="114"/>
      <c r="Y419" s="114"/>
      <c r="Z419" s="114"/>
    </row>
    <row r="420" spans="1:26" customFormat="1" ht="17.25" thickBot="1" x14ac:dyDescent="0.3">
      <c r="A420" s="102"/>
      <c r="B420" s="225"/>
      <c r="C420" s="115"/>
      <c r="D420" s="134" t="s">
        <v>28</v>
      </c>
      <c r="E420" s="144"/>
      <c r="F420" s="275"/>
      <c r="G420" s="275"/>
      <c r="H420" s="275"/>
      <c r="I420" s="275"/>
      <c r="J420" s="275"/>
      <c r="K420" s="131"/>
      <c r="L420" s="131"/>
      <c r="M420" s="131"/>
      <c r="N420" s="149"/>
      <c r="O420" s="186" t="str">
        <f ca="1">IF(D420="цвет",SUM(O421:INDIRECT("N"&amp;R420)),IF(SUM(E420:N420)=0,"",SUM(E420:N420)))</f>
        <v/>
      </c>
      <c r="P420" s="109" t="s">
        <v>54</v>
      </c>
      <c r="Q420" s="110">
        <f t="shared" si="12"/>
        <v>7422</v>
      </c>
      <c r="R420" s="111">
        <f t="shared" ca="1" si="13"/>
        <v>422</v>
      </c>
      <c r="S420" s="119"/>
      <c r="T420" s="120"/>
      <c r="U420" s="114" t="e">
        <f>VLOOKUP(C420,Лист2!A$1:B$899,2,FALSE)</f>
        <v>#N/A</v>
      </c>
      <c r="V420" s="114"/>
      <c r="W420" s="114"/>
      <c r="X420" s="114"/>
      <c r="Y420" s="114"/>
      <c r="Z420" s="114"/>
    </row>
    <row r="421" spans="1:26" customFormat="1" ht="135" customHeight="1" x14ac:dyDescent="0.25">
      <c r="A421" s="102"/>
      <c r="B421" s="225"/>
      <c r="C421" s="115"/>
      <c r="D421" s="247" t="s">
        <v>527</v>
      </c>
      <c r="E421" s="248"/>
      <c r="F421" s="248"/>
      <c r="G421" s="248"/>
      <c r="H421" s="248"/>
      <c r="I421" s="248"/>
      <c r="J421" s="248"/>
      <c r="K421" s="248"/>
      <c r="L421" s="248"/>
      <c r="M421" s="248"/>
      <c r="N421" s="248"/>
      <c r="O421" s="186" t="str">
        <f ca="1">IF(D421="цвет",SUM(O422:INDIRECT("N"&amp;R421)),IF(SUM(E421:N421)=0,"",SUM(E421:N421)))</f>
        <v/>
      </c>
      <c r="P421" s="109" t="s">
        <v>54</v>
      </c>
      <c r="Q421" s="110">
        <f t="shared" si="12"/>
        <v>7422</v>
      </c>
      <c r="R421" s="111">
        <f t="shared" ca="1" si="13"/>
        <v>422</v>
      </c>
      <c r="S421" s="119"/>
      <c r="T421" s="120"/>
      <c r="U421" s="114" t="e">
        <f>VLOOKUP(C421,Лист2!A$1:B$899,2,FALSE)</f>
        <v>#N/A</v>
      </c>
      <c r="V421" s="114"/>
      <c r="W421" s="114"/>
      <c r="X421" s="114"/>
      <c r="Y421" s="114"/>
      <c r="Z421" s="114"/>
    </row>
    <row r="422" spans="1:26" customFormat="1" ht="17.45" customHeight="1" thickBot="1" x14ac:dyDescent="0.3">
      <c r="A422" s="102"/>
      <c r="B422" s="239"/>
      <c r="C422" s="121"/>
      <c r="D422" s="219" t="str">
        <f>HYPERLINK("https://miamia.ru/search/index.php?q="&amp;Q422&amp;"&amp;s=Поиск?utm_source=Excel&amp;utm_medium=Nalichie&amp;utm_content="&amp;Q422&amp;"","Посмотреть большую фотографию на сайте")</f>
        <v>Посмотреть большую фотографию на сайте</v>
      </c>
      <c r="E422" s="220"/>
      <c r="F422" s="220"/>
      <c r="G422" s="220"/>
      <c r="H422" s="220"/>
      <c r="I422" s="220"/>
      <c r="J422" s="220"/>
      <c r="K422" s="220"/>
      <c r="L422" s="220"/>
      <c r="M422" s="220"/>
      <c r="N422" s="220"/>
      <c r="O422" s="186" t="str">
        <f ca="1">IF(D422="цвет",SUM(O423:INDIRECT("N"&amp;R422)),IF(SUM(E422:N422)=0,"",SUM(E422:N422)))</f>
        <v/>
      </c>
      <c r="P422" s="109" t="s">
        <v>54</v>
      </c>
      <c r="Q422" s="110">
        <f t="shared" si="12"/>
        <v>7422</v>
      </c>
      <c r="R422" s="111">
        <f t="shared" ca="1" si="13"/>
        <v>422</v>
      </c>
      <c r="S422" s="119"/>
      <c r="T422" s="120"/>
      <c r="U422" s="114" t="e">
        <f>VLOOKUP(C422,Лист2!A$1:B$899,2,FALSE)</f>
        <v>#N/A</v>
      </c>
      <c r="V422" s="114"/>
      <c r="W422" s="114"/>
      <c r="X422" s="114"/>
      <c r="Y422" s="114"/>
      <c r="Z422" s="114"/>
    </row>
    <row r="423" spans="1:26" customFormat="1" ht="17.25" thickBot="1" x14ac:dyDescent="0.3">
      <c r="A423" s="102"/>
      <c r="B423" s="237" t="s">
        <v>525</v>
      </c>
      <c r="C423" s="132">
        <v>7426</v>
      </c>
      <c r="D423" s="133" t="s">
        <v>9</v>
      </c>
      <c r="E423" s="106" t="s">
        <v>10</v>
      </c>
      <c r="F423" s="106" t="s">
        <v>11</v>
      </c>
      <c r="G423" s="106" t="s">
        <v>12</v>
      </c>
      <c r="H423" s="106" t="s">
        <v>13</v>
      </c>
      <c r="I423" s="105" t="s">
        <v>14</v>
      </c>
      <c r="J423" s="105" t="s">
        <v>15</v>
      </c>
      <c r="K423" s="105" t="s">
        <v>16</v>
      </c>
      <c r="L423" s="105"/>
      <c r="M423" s="105"/>
      <c r="N423" s="107"/>
      <c r="O423" s="184">
        <f ca="1">IF(D423="цвет",SUM(O424:INDIRECT("N"&amp;R423)),IF(SUM(E423:N423)=0,"",SUM(E423:N423)))</f>
        <v>0</v>
      </c>
      <c r="P423" s="109">
        <v>2582</v>
      </c>
      <c r="Q423" s="110">
        <f t="shared" si="12"/>
        <v>7426</v>
      </c>
      <c r="R423" s="111">
        <f t="shared" ca="1" si="13"/>
        <v>426</v>
      </c>
      <c r="S423" s="112">
        <f>IF(U423&gt;0,ROUND((U423),0),ROUND((P423*$P$1),0))</f>
        <v>990</v>
      </c>
      <c r="T423" s="185">
        <f ca="1">S423*O423</f>
        <v>0</v>
      </c>
      <c r="U423" s="114">
        <f>VLOOKUP(C423,Лист2!A$1:B$899,2,FALSE)</f>
        <v>990</v>
      </c>
      <c r="V423" s="114"/>
      <c r="W423" s="114"/>
      <c r="X423" s="114"/>
      <c r="Y423" s="114"/>
      <c r="Z423" s="114"/>
    </row>
    <row r="424" spans="1:26" customFormat="1" ht="17.25" thickBot="1" x14ac:dyDescent="0.3">
      <c r="A424" s="102"/>
      <c r="B424" s="225"/>
      <c r="C424" s="115"/>
      <c r="D424" s="134" t="s">
        <v>28</v>
      </c>
      <c r="E424" s="131"/>
      <c r="F424" s="275"/>
      <c r="G424" s="144"/>
      <c r="H424" s="144"/>
      <c r="I424" s="131"/>
      <c r="J424" s="131"/>
      <c r="K424" s="131"/>
      <c r="L424" s="131"/>
      <c r="M424" s="131"/>
      <c r="N424" s="149"/>
      <c r="O424" s="186" t="str">
        <f ca="1">IF(D424="цвет",SUM(O425:INDIRECT("N"&amp;R424)),IF(SUM(E424:N424)=0,"",SUM(E424:N424)))</f>
        <v/>
      </c>
      <c r="P424" s="109" t="s">
        <v>54</v>
      </c>
      <c r="Q424" s="110">
        <f t="shared" si="12"/>
        <v>7426</v>
      </c>
      <c r="R424" s="111">
        <f t="shared" ca="1" si="13"/>
        <v>426</v>
      </c>
      <c r="S424" s="119"/>
      <c r="T424" s="120"/>
      <c r="U424" s="114" t="e">
        <f>VLOOKUP(C424,Лист2!A$1:B$899,2,FALSE)</f>
        <v>#N/A</v>
      </c>
      <c r="V424" s="114"/>
      <c r="W424" s="114"/>
      <c r="X424" s="114"/>
      <c r="Y424" s="114"/>
      <c r="Z424" s="114"/>
    </row>
    <row r="425" spans="1:26" customFormat="1" ht="135" customHeight="1" x14ac:dyDescent="0.25">
      <c r="A425" s="102"/>
      <c r="B425" s="225"/>
      <c r="C425" s="115"/>
      <c r="D425" s="247" t="s">
        <v>528</v>
      </c>
      <c r="E425" s="248"/>
      <c r="F425" s="248"/>
      <c r="G425" s="248"/>
      <c r="H425" s="248"/>
      <c r="I425" s="248"/>
      <c r="J425" s="248"/>
      <c r="K425" s="248"/>
      <c r="L425" s="248"/>
      <c r="M425" s="248"/>
      <c r="N425" s="248"/>
      <c r="O425" s="186" t="str">
        <f ca="1">IF(D425="цвет",SUM(O426:INDIRECT("N"&amp;R425)),IF(SUM(E425:N425)=0,"",SUM(E425:N425)))</f>
        <v/>
      </c>
      <c r="P425" s="109" t="s">
        <v>54</v>
      </c>
      <c r="Q425" s="110">
        <f t="shared" si="12"/>
        <v>7426</v>
      </c>
      <c r="R425" s="111">
        <f t="shared" ca="1" si="13"/>
        <v>426</v>
      </c>
      <c r="S425" s="119"/>
      <c r="T425" s="120"/>
      <c r="U425" s="114" t="e">
        <f>VLOOKUP(C425,Лист2!A$1:B$899,2,FALSE)</f>
        <v>#N/A</v>
      </c>
      <c r="V425" s="114"/>
      <c r="W425" s="114"/>
      <c r="X425" s="114"/>
      <c r="Y425" s="114"/>
      <c r="Z425" s="114"/>
    </row>
    <row r="426" spans="1:26" customFormat="1" ht="17.45" customHeight="1" thickBot="1" x14ac:dyDescent="0.3">
      <c r="A426" s="102"/>
      <c r="B426" s="239"/>
      <c r="C426" s="121"/>
      <c r="D426" s="219" t="str">
        <f>HYPERLINK("https://miamia.ru/search/index.php?q="&amp;Q426&amp;"&amp;s=Поиск?utm_source=Excel&amp;utm_medium=Nalichie&amp;utm_content="&amp;Q426&amp;"","Посмотреть большую фотографию на сайте")</f>
        <v>Посмотреть большую фотографию на сайте</v>
      </c>
      <c r="E426" s="220"/>
      <c r="F426" s="220"/>
      <c r="G426" s="220"/>
      <c r="H426" s="220"/>
      <c r="I426" s="220"/>
      <c r="J426" s="220"/>
      <c r="K426" s="220"/>
      <c r="L426" s="220"/>
      <c r="M426" s="220"/>
      <c r="N426" s="220"/>
      <c r="O426" s="186" t="str">
        <f ca="1">IF(D426="цвет",SUM(O427:INDIRECT("N"&amp;R426)),IF(SUM(E426:N426)=0,"",SUM(E426:N426)))</f>
        <v/>
      </c>
      <c r="P426" s="109" t="s">
        <v>54</v>
      </c>
      <c r="Q426" s="110">
        <f t="shared" si="12"/>
        <v>7426</v>
      </c>
      <c r="R426" s="111">
        <f t="shared" ca="1" si="13"/>
        <v>426</v>
      </c>
      <c r="S426" s="119"/>
      <c r="T426" s="120"/>
      <c r="U426" s="114" t="e">
        <f>VLOOKUP(C426,Лист2!A$1:B$899,2,FALSE)</f>
        <v>#N/A</v>
      </c>
      <c r="V426" s="114"/>
      <c r="W426" s="114"/>
      <c r="X426" s="114"/>
      <c r="Y426" s="114"/>
      <c r="Z426" s="114"/>
    </row>
    <row r="427" spans="1:26" customFormat="1" ht="17.25" thickBot="1" x14ac:dyDescent="0.3">
      <c r="A427" s="102"/>
      <c r="B427" s="237" t="s">
        <v>525</v>
      </c>
      <c r="C427" s="132">
        <v>7428</v>
      </c>
      <c r="D427" s="133" t="s">
        <v>9</v>
      </c>
      <c r="E427" s="106" t="s">
        <v>10</v>
      </c>
      <c r="F427" s="106" t="s">
        <v>11</v>
      </c>
      <c r="G427" s="106" t="s">
        <v>12</v>
      </c>
      <c r="H427" s="106" t="s">
        <v>13</v>
      </c>
      <c r="I427" s="105" t="s">
        <v>14</v>
      </c>
      <c r="J427" s="105" t="s">
        <v>15</v>
      </c>
      <c r="K427" s="105" t="s">
        <v>16</v>
      </c>
      <c r="L427" s="105"/>
      <c r="M427" s="105"/>
      <c r="N427" s="107"/>
      <c r="O427" s="184">
        <f ca="1">IF(D427="цвет",SUM(O428:INDIRECT("N"&amp;R427)),IF(SUM(E427:N427)=0,"",SUM(E427:N427)))</f>
        <v>0</v>
      </c>
      <c r="P427" s="109">
        <v>1548</v>
      </c>
      <c r="Q427" s="110">
        <f t="shared" si="12"/>
        <v>7428</v>
      </c>
      <c r="R427" s="111">
        <f t="shared" ca="1" si="13"/>
        <v>430</v>
      </c>
      <c r="S427" s="112">
        <f>IF(U427&gt;0,ROUND((U427),0),ROUND((P427*$P$1),0))</f>
        <v>790</v>
      </c>
      <c r="T427" s="185">
        <f ca="1">S427*O427</f>
        <v>0</v>
      </c>
      <c r="U427" s="114">
        <f>VLOOKUP(C427,Лист2!A$1:B$899,2,FALSE)</f>
        <v>790</v>
      </c>
      <c r="V427" s="114"/>
      <c r="W427" s="114"/>
      <c r="X427" s="114"/>
      <c r="Y427" s="114"/>
      <c r="Z427" s="114"/>
    </row>
    <row r="428" spans="1:26" customFormat="1" ht="17.25" thickBot="1" x14ac:dyDescent="0.3">
      <c r="A428" s="102"/>
      <c r="B428" s="225"/>
      <c r="C428" s="115"/>
      <c r="D428" s="134" t="s">
        <v>28</v>
      </c>
      <c r="E428" s="131"/>
      <c r="F428" s="275"/>
      <c r="G428" s="144"/>
      <c r="H428" s="131"/>
      <c r="I428" s="131"/>
      <c r="J428" s="131"/>
      <c r="K428" s="131"/>
      <c r="L428" s="131"/>
      <c r="M428" s="131"/>
      <c r="N428" s="149"/>
      <c r="O428" s="186" t="str">
        <f ca="1">IF(D428="цвет",SUM(O429:INDIRECT("N"&amp;R428)),IF(SUM(E428:N428)=0,"",SUM(E428:N428)))</f>
        <v/>
      </c>
      <c r="P428" s="109" t="s">
        <v>54</v>
      </c>
      <c r="Q428" s="110">
        <f t="shared" si="12"/>
        <v>7428</v>
      </c>
      <c r="R428" s="111">
        <f t="shared" ca="1" si="13"/>
        <v>430</v>
      </c>
      <c r="S428" s="119"/>
      <c r="T428" s="120"/>
      <c r="U428" s="114" t="e">
        <f>VLOOKUP(C428,Лист2!A$1:B$899,2,FALSE)</f>
        <v>#N/A</v>
      </c>
      <c r="V428" s="114"/>
      <c r="W428" s="114"/>
      <c r="X428" s="114"/>
      <c r="Y428" s="114"/>
      <c r="Z428" s="114"/>
    </row>
    <row r="429" spans="1:26" customFormat="1" ht="135" customHeight="1" x14ac:dyDescent="0.25">
      <c r="A429" s="102"/>
      <c r="B429" s="225"/>
      <c r="C429" s="115"/>
      <c r="D429" s="247" t="s">
        <v>529</v>
      </c>
      <c r="E429" s="248"/>
      <c r="F429" s="248"/>
      <c r="G429" s="248"/>
      <c r="H429" s="248"/>
      <c r="I429" s="248"/>
      <c r="J429" s="248"/>
      <c r="K429" s="248"/>
      <c r="L429" s="248"/>
      <c r="M429" s="248"/>
      <c r="N429" s="248"/>
      <c r="O429" s="186" t="str">
        <f ca="1">IF(D429="цвет",SUM(O430:INDIRECT("N"&amp;R429)),IF(SUM(E429:N429)=0,"",SUM(E429:N429)))</f>
        <v/>
      </c>
      <c r="P429" s="109" t="s">
        <v>54</v>
      </c>
      <c r="Q429" s="110">
        <f t="shared" si="12"/>
        <v>7428</v>
      </c>
      <c r="R429" s="111">
        <f t="shared" ca="1" si="13"/>
        <v>430</v>
      </c>
      <c r="S429" s="119"/>
      <c r="T429" s="120"/>
      <c r="U429" s="114" t="e">
        <f>VLOOKUP(C429,Лист2!A$1:B$899,2,FALSE)</f>
        <v>#N/A</v>
      </c>
      <c r="V429" s="114"/>
      <c r="W429" s="114"/>
      <c r="X429" s="114"/>
      <c r="Y429" s="114"/>
      <c r="Z429" s="114"/>
    </row>
    <row r="430" spans="1:26" customFormat="1" ht="17.45" customHeight="1" thickBot="1" x14ac:dyDescent="0.3">
      <c r="A430" s="102"/>
      <c r="B430" s="239"/>
      <c r="C430" s="121"/>
      <c r="D430" s="219" t="str">
        <f>HYPERLINK("https://miamia.ru/search/index.php?q="&amp;Q430&amp;"&amp;s=Поиск?utm_source=Excel&amp;utm_medium=Nalichie&amp;utm_content="&amp;Q430&amp;"","Посмотреть большую фотографию на сайте")</f>
        <v>Посмотреть большую фотографию на сайте</v>
      </c>
      <c r="E430" s="220"/>
      <c r="F430" s="220"/>
      <c r="G430" s="220"/>
      <c r="H430" s="220"/>
      <c r="I430" s="220"/>
      <c r="J430" s="220"/>
      <c r="K430" s="220"/>
      <c r="L430" s="220"/>
      <c r="M430" s="220"/>
      <c r="N430" s="220"/>
      <c r="O430" s="186" t="str">
        <f ca="1">IF(D430="цвет",SUM(O431:INDIRECT("N"&amp;R430)),IF(SUM(E430:N430)=0,"",SUM(E430:N430)))</f>
        <v/>
      </c>
      <c r="P430" s="109" t="s">
        <v>54</v>
      </c>
      <c r="Q430" s="110">
        <f t="shared" si="12"/>
        <v>7428</v>
      </c>
      <c r="R430" s="111">
        <f t="shared" ca="1" si="13"/>
        <v>430</v>
      </c>
      <c r="S430" s="119"/>
      <c r="T430" s="120"/>
      <c r="U430" s="114" t="e">
        <f>VLOOKUP(C430,Лист2!A$1:B$899,2,FALSE)</f>
        <v>#N/A</v>
      </c>
      <c r="V430" s="114"/>
      <c r="W430" s="114"/>
      <c r="X430" s="114"/>
      <c r="Y430" s="114"/>
      <c r="Z430" s="114"/>
    </row>
    <row r="431" spans="1:26" customFormat="1" ht="23.1" customHeight="1" thickBot="1" x14ac:dyDescent="0.3">
      <c r="A431" s="137"/>
      <c r="B431" s="122" t="s">
        <v>530</v>
      </c>
      <c r="C431" s="123"/>
      <c r="D431" s="124"/>
      <c r="E431" s="125"/>
      <c r="F431" s="125"/>
      <c r="G431" s="125"/>
      <c r="H431" s="125"/>
      <c r="I431" s="125"/>
      <c r="J431" s="125"/>
      <c r="K431" s="125"/>
      <c r="L431" s="125"/>
      <c r="M431" s="125"/>
      <c r="N431" s="126"/>
      <c r="O431" s="118" t="str">
        <f ca="1">IF(D431="цвет",SUM(O432:INDIRECT("N"&amp;R431)),IF(SUM(E431:N431)=0,"",SUM(E431:N431)))</f>
        <v/>
      </c>
      <c r="P431" s="109" t="s">
        <v>54</v>
      </c>
      <c r="Q431" s="110">
        <f t="shared" si="12"/>
        <v>7428</v>
      </c>
      <c r="R431" s="111">
        <f t="shared" ca="1" si="13"/>
        <v>438</v>
      </c>
      <c r="S431" s="114"/>
      <c r="T431" s="114"/>
      <c r="U431" s="114" t="e">
        <f>VLOOKUP(C431,Лист2!A$1:B$899,2,FALSE)</f>
        <v>#N/A</v>
      </c>
      <c r="V431" s="114"/>
      <c r="W431" s="114"/>
      <c r="X431" s="114"/>
      <c r="Y431" s="114"/>
      <c r="Z431" s="114"/>
    </row>
    <row r="432" spans="1:26" customFormat="1" ht="17.25" thickBot="1" x14ac:dyDescent="0.3">
      <c r="A432" s="138"/>
      <c r="B432" s="237" t="s">
        <v>531</v>
      </c>
      <c r="C432" s="132">
        <v>7070</v>
      </c>
      <c r="D432" s="133" t="s">
        <v>9</v>
      </c>
      <c r="E432" s="105" t="s">
        <v>10</v>
      </c>
      <c r="F432" s="106" t="s">
        <v>11</v>
      </c>
      <c r="G432" s="106" t="s">
        <v>12</v>
      </c>
      <c r="H432" s="106" t="s">
        <v>13</v>
      </c>
      <c r="I432" s="106" t="s">
        <v>14</v>
      </c>
      <c r="J432" s="106" t="s">
        <v>15</v>
      </c>
      <c r="K432" s="106" t="s">
        <v>16</v>
      </c>
      <c r="L432" s="106"/>
      <c r="M432" s="106"/>
      <c r="N432" s="107"/>
      <c r="O432" s="108">
        <f ca="1">IF(D432="цвет",SUM(O433:INDIRECT("N"&amp;R432)),IF(SUM(E432:N432)=0,"",SUM(E432:N432)))</f>
        <v>0</v>
      </c>
      <c r="P432" s="109">
        <v>840</v>
      </c>
      <c r="Q432" s="110">
        <f t="shared" si="12"/>
        <v>7070</v>
      </c>
      <c r="R432" s="111">
        <f t="shared" ca="1" si="13"/>
        <v>438</v>
      </c>
      <c r="S432" s="112">
        <f>IF(U432&gt;0,ROUND((U432),0),ROUND((P432*$P$1),0))</f>
        <v>390</v>
      </c>
      <c r="T432" s="113">
        <f ca="1">O432*S432</f>
        <v>0</v>
      </c>
      <c r="U432" s="114">
        <f>VLOOKUP(C432,Лист2!A$1:B$899,2,FALSE)</f>
        <v>390</v>
      </c>
      <c r="V432" s="114"/>
      <c r="W432" s="114"/>
      <c r="X432" s="114"/>
      <c r="Y432" s="114"/>
      <c r="Z432" s="114"/>
    </row>
    <row r="433" spans="1:26" customFormat="1" ht="17.25" thickBot="1" x14ac:dyDescent="0.3">
      <c r="A433" s="138"/>
      <c r="B433" s="225"/>
      <c r="C433" s="115"/>
      <c r="D433" s="202" t="s">
        <v>532</v>
      </c>
      <c r="E433" s="275"/>
      <c r="F433" s="275"/>
      <c r="G433" s="275"/>
      <c r="H433" s="275"/>
      <c r="I433" s="275"/>
      <c r="J433" s="275"/>
      <c r="K433" s="131"/>
      <c r="L433" s="131"/>
      <c r="M433" s="131"/>
      <c r="N433" s="131"/>
      <c r="O433" s="118" t="str">
        <f ca="1">IF(D433="цвет",SUM(O434:INDIRECT("N"&amp;R433)),IF(SUM(E433:N433)=0,"",SUM(E433:N433)))</f>
        <v/>
      </c>
      <c r="P433" s="109" t="s">
        <v>54</v>
      </c>
      <c r="Q433" s="110">
        <f t="shared" si="12"/>
        <v>7070</v>
      </c>
      <c r="R433" s="111">
        <f t="shared" ca="1" si="13"/>
        <v>438</v>
      </c>
      <c r="S433" s="119"/>
      <c r="T433" s="120"/>
      <c r="U433" s="114" t="e">
        <f>VLOOKUP(C433,Лист2!A$1:B$899,2,FALSE)</f>
        <v>#N/A</v>
      </c>
      <c r="V433" s="114"/>
      <c r="W433" s="114"/>
      <c r="X433" s="114"/>
      <c r="Y433" s="114"/>
      <c r="Z433" s="114"/>
    </row>
    <row r="434" spans="1:26" customFormat="1" ht="17.25" thickBot="1" x14ac:dyDescent="0.3">
      <c r="A434" s="138"/>
      <c r="B434" s="225"/>
      <c r="C434" s="115"/>
      <c r="D434" s="202" t="s">
        <v>533</v>
      </c>
      <c r="E434" s="131"/>
      <c r="F434" s="131"/>
      <c r="G434" s="131"/>
      <c r="H434" s="131"/>
      <c r="I434" s="131"/>
      <c r="J434" s="131"/>
      <c r="K434" s="131"/>
      <c r="L434" s="131"/>
      <c r="M434" s="131"/>
      <c r="N434" s="131"/>
      <c r="O434" s="118" t="str">
        <f ca="1">IF(D434="цвет",SUM(O435:INDIRECT("N"&amp;R434)),IF(SUM(E434:N434)=0,"",SUM(E434:N434)))</f>
        <v/>
      </c>
      <c r="P434" s="109" t="s">
        <v>54</v>
      </c>
      <c r="Q434" s="110">
        <f t="shared" si="12"/>
        <v>7070</v>
      </c>
      <c r="R434" s="111">
        <f t="shared" ca="1" si="13"/>
        <v>438</v>
      </c>
      <c r="S434" s="119"/>
      <c r="T434" s="120"/>
      <c r="U434" s="114" t="e">
        <f>VLOOKUP(C434,Лист2!A$1:B$899,2,FALSE)</f>
        <v>#N/A</v>
      </c>
      <c r="V434" s="114"/>
      <c r="W434" s="114"/>
      <c r="X434" s="114"/>
      <c r="Y434" s="114"/>
      <c r="Z434" s="114"/>
    </row>
    <row r="435" spans="1:26" customFormat="1" ht="17.25" thickBot="1" x14ac:dyDescent="0.3">
      <c r="A435" s="138"/>
      <c r="B435" s="225"/>
      <c r="C435" s="115"/>
      <c r="D435" s="202" t="s">
        <v>534</v>
      </c>
      <c r="E435" s="275"/>
      <c r="F435" s="275"/>
      <c r="G435" s="131"/>
      <c r="H435" s="131"/>
      <c r="I435" s="131"/>
      <c r="J435" s="144"/>
      <c r="K435" s="131"/>
      <c r="L435" s="131"/>
      <c r="M435" s="131"/>
      <c r="N435" s="131"/>
      <c r="O435" s="118" t="str">
        <f ca="1">IF(D435="цвет",SUM(O436:INDIRECT("N"&amp;R435)),IF(SUM(E435:N435)=0,"",SUM(E435:N435)))</f>
        <v/>
      </c>
      <c r="P435" s="109" t="s">
        <v>54</v>
      </c>
      <c r="Q435" s="110">
        <f t="shared" si="12"/>
        <v>7070</v>
      </c>
      <c r="R435" s="111">
        <f t="shared" ca="1" si="13"/>
        <v>438</v>
      </c>
      <c r="S435" s="119"/>
      <c r="T435" s="120"/>
      <c r="U435" s="114" t="e">
        <f>VLOOKUP(C435,Лист2!A$1:B$899,2,FALSE)</f>
        <v>#N/A</v>
      </c>
      <c r="V435" s="114"/>
      <c r="W435" s="114"/>
      <c r="X435" s="114"/>
      <c r="Y435" s="114"/>
      <c r="Z435" s="114"/>
    </row>
    <row r="436" spans="1:26" customFormat="1" ht="17.25" thickBot="1" x14ac:dyDescent="0.3">
      <c r="A436" s="138"/>
      <c r="B436" s="225"/>
      <c r="C436" s="115"/>
      <c r="D436" s="202" t="s">
        <v>137</v>
      </c>
      <c r="E436" s="144"/>
      <c r="F436" s="131"/>
      <c r="G436" s="131"/>
      <c r="H436" s="131"/>
      <c r="I436" s="131"/>
      <c r="J436" s="131"/>
      <c r="K436" s="131"/>
      <c r="L436" s="131"/>
      <c r="M436" s="131"/>
      <c r="N436" s="131"/>
      <c r="O436" s="118" t="str">
        <f ca="1">IF(D436="цвет",SUM(O437:INDIRECT("N"&amp;R436)),IF(SUM(E436:N436)=0,"",SUM(E436:N436)))</f>
        <v/>
      </c>
      <c r="P436" s="109" t="s">
        <v>54</v>
      </c>
      <c r="Q436" s="110">
        <f t="shared" si="12"/>
        <v>7070</v>
      </c>
      <c r="R436" s="111">
        <f t="shared" ca="1" si="13"/>
        <v>438</v>
      </c>
      <c r="S436" s="119"/>
      <c r="T436" s="120"/>
      <c r="U436" s="114" t="e">
        <f>VLOOKUP(C436,Лист2!A$1:B$899,2,FALSE)</f>
        <v>#N/A</v>
      </c>
      <c r="V436" s="114"/>
      <c r="W436" s="114"/>
      <c r="X436" s="114"/>
      <c r="Y436" s="114"/>
      <c r="Z436" s="114"/>
    </row>
    <row r="437" spans="1:26" customFormat="1" ht="107.45" customHeight="1" x14ac:dyDescent="0.25">
      <c r="A437" s="138"/>
      <c r="B437" s="225"/>
      <c r="C437" s="115"/>
      <c r="D437" s="250" t="s">
        <v>535</v>
      </c>
      <c r="E437" s="251"/>
      <c r="F437" s="251"/>
      <c r="G437" s="251"/>
      <c r="H437" s="251"/>
      <c r="I437" s="251"/>
      <c r="J437" s="251"/>
      <c r="K437" s="251"/>
      <c r="L437" s="251"/>
      <c r="M437" s="251"/>
      <c r="N437" s="252"/>
      <c r="O437" s="118" t="str">
        <f ca="1">IF(D437="цвет",SUM(O438:INDIRECT("N"&amp;R437)),IF(SUM(E437:N437)=0,"",SUM(E437:N437)))</f>
        <v/>
      </c>
      <c r="P437" s="109" t="s">
        <v>54</v>
      </c>
      <c r="Q437" s="110">
        <f t="shared" si="12"/>
        <v>7070</v>
      </c>
      <c r="R437" s="111">
        <f t="shared" ca="1" si="13"/>
        <v>438</v>
      </c>
      <c r="S437" s="119"/>
      <c r="T437" s="120"/>
      <c r="U437" s="114" t="e">
        <f>VLOOKUP(C437,Лист2!A$1:B$899,2,FALSE)</f>
        <v>#N/A</v>
      </c>
      <c r="V437" s="114"/>
      <c r="W437" s="114"/>
      <c r="X437" s="114"/>
      <c r="Y437" s="114"/>
      <c r="Z437" s="114"/>
    </row>
    <row r="438" spans="1:26" customFormat="1" ht="17.45" customHeight="1" thickBot="1" x14ac:dyDescent="0.3">
      <c r="A438" s="138"/>
      <c r="B438" s="239"/>
      <c r="C438" s="121"/>
      <c r="D438" s="256" t="str">
        <f>HYPERLINK("https://miamia.ru/search/index.php?q="&amp;Q438&amp;"&amp;s=Поиск?utm_source=Excel&amp;utm_medium=Nalichie&amp;utm_content="&amp;Q438&amp;"","Посмотреть большую фотографию на сайте")</f>
        <v>Посмотреть большую фотографию на сайте</v>
      </c>
      <c r="E438" s="257"/>
      <c r="F438" s="257"/>
      <c r="G438" s="257"/>
      <c r="H438" s="257"/>
      <c r="I438" s="257"/>
      <c r="J438" s="257"/>
      <c r="K438" s="257"/>
      <c r="L438" s="257"/>
      <c r="M438" s="257"/>
      <c r="N438" s="258"/>
      <c r="O438" s="118" t="str">
        <f ca="1">IF(D438="цвет",SUM(O439:INDIRECT("N"&amp;R438)),IF(SUM(E438:N438)=0,"",SUM(E438:N438)))</f>
        <v/>
      </c>
      <c r="P438" s="109" t="s">
        <v>54</v>
      </c>
      <c r="Q438" s="110">
        <f t="shared" si="12"/>
        <v>7070</v>
      </c>
      <c r="R438" s="111">
        <f t="shared" ca="1" si="13"/>
        <v>438</v>
      </c>
      <c r="S438" s="119"/>
      <c r="T438" s="120"/>
      <c r="U438" s="114" t="e">
        <f>VLOOKUP(C438,Лист2!A$1:B$899,2,FALSE)</f>
        <v>#N/A</v>
      </c>
      <c r="V438" s="114"/>
      <c r="W438" s="114"/>
      <c r="X438" s="114"/>
      <c r="Y438" s="114"/>
      <c r="Z438" s="114"/>
    </row>
    <row r="439" spans="1:26" customFormat="1" ht="17.25" thickBot="1" x14ac:dyDescent="0.3">
      <c r="A439" s="138"/>
      <c r="B439" s="237" t="s">
        <v>531</v>
      </c>
      <c r="C439" s="132">
        <v>7073</v>
      </c>
      <c r="D439" s="133" t="s">
        <v>9</v>
      </c>
      <c r="E439" s="105" t="s">
        <v>10</v>
      </c>
      <c r="F439" s="105" t="s">
        <v>17</v>
      </c>
      <c r="G439" s="105" t="s">
        <v>18</v>
      </c>
      <c r="H439" s="105" t="s">
        <v>19</v>
      </c>
      <c r="I439" s="106"/>
      <c r="J439" s="106"/>
      <c r="K439" s="106"/>
      <c r="L439" s="106"/>
      <c r="M439" s="106"/>
      <c r="N439" s="107"/>
      <c r="O439" s="108">
        <f ca="1">IF(D439="цвет",SUM(O440:INDIRECT("N"&amp;R439)),IF(SUM(E439:N439)=0,"",SUM(E439:N439)))</f>
        <v>0</v>
      </c>
      <c r="P439" s="109">
        <v>1548</v>
      </c>
      <c r="Q439" s="110">
        <f t="shared" si="12"/>
        <v>7073</v>
      </c>
      <c r="R439" s="111">
        <f t="shared" ca="1" si="13"/>
        <v>447</v>
      </c>
      <c r="S439" s="112">
        <f>IF(U439&gt;0,ROUND((U439),0),ROUND((P439*$P$1),0))</f>
        <v>690</v>
      </c>
      <c r="T439" s="113">
        <f ca="1">O439*S439</f>
        <v>0</v>
      </c>
      <c r="U439" s="114">
        <f>VLOOKUP(C439,Лист2!A$1:B$899,2,FALSE)</f>
        <v>690</v>
      </c>
      <c r="V439" s="114"/>
      <c r="W439" s="114"/>
      <c r="X439" s="114"/>
      <c r="Y439" s="114"/>
      <c r="Z439" s="114"/>
    </row>
    <row r="440" spans="1:26" customFormat="1" ht="17.25" thickBot="1" x14ac:dyDescent="0.3">
      <c r="A440" s="138"/>
      <c r="B440" s="225"/>
      <c r="C440" s="115"/>
      <c r="D440" s="202" t="s">
        <v>536</v>
      </c>
      <c r="E440" s="144"/>
      <c r="F440" s="131"/>
      <c r="G440" s="131"/>
      <c r="H440" s="144"/>
      <c r="I440" s="131"/>
      <c r="J440" s="131"/>
      <c r="K440" s="131"/>
      <c r="L440" s="131"/>
      <c r="M440" s="131"/>
      <c r="N440" s="131"/>
      <c r="O440" s="118" t="str">
        <f ca="1">IF(D440="цвет",SUM(O441:INDIRECT("N"&amp;R440)),IF(SUM(E440:N440)=0,"",SUM(E440:N440)))</f>
        <v/>
      </c>
      <c r="P440" s="109" t="s">
        <v>54</v>
      </c>
      <c r="Q440" s="110">
        <f t="shared" si="12"/>
        <v>7073</v>
      </c>
      <c r="R440" s="111">
        <f t="shared" ca="1" si="13"/>
        <v>447</v>
      </c>
      <c r="S440" s="119"/>
      <c r="T440" s="120"/>
      <c r="U440" s="114" t="e">
        <f>VLOOKUP(C440,Лист2!A$1:B$899,2,FALSE)</f>
        <v>#N/A</v>
      </c>
      <c r="V440" s="114"/>
      <c r="W440" s="114"/>
      <c r="X440" s="114"/>
      <c r="Y440" s="114"/>
      <c r="Z440" s="114"/>
    </row>
    <row r="441" spans="1:26" customFormat="1" ht="17.25" thickBot="1" x14ac:dyDescent="0.3">
      <c r="A441" s="138"/>
      <c r="B441" s="225"/>
      <c r="C441" s="115"/>
      <c r="D441" s="202" t="s">
        <v>537</v>
      </c>
      <c r="E441" s="275"/>
      <c r="F441" s="131"/>
      <c r="G441" s="131"/>
      <c r="H441" s="131"/>
      <c r="I441" s="131"/>
      <c r="J441" s="131"/>
      <c r="K441" s="131"/>
      <c r="L441" s="131"/>
      <c r="M441" s="131"/>
      <c r="N441" s="131"/>
      <c r="O441" s="118" t="str">
        <f ca="1">IF(D441="цвет",SUM(O442:INDIRECT("N"&amp;R441)),IF(SUM(E441:N441)=0,"",SUM(E441:N441)))</f>
        <v/>
      </c>
      <c r="P441" s="109" t="s">
        <v>54</v>
      </c>
      <c r="Q441" s="110">
        <f t="shared" si="12"/>
        <v>7073</v>
      </c>
      <c r="R441" s="111">
        <f t="shared" ca="1" si="13"/>
        <v>447</v>
      </c>
      <c r="S441" s="119"/>
      <c r="T441" s="120"/>
      <c r="U441" s="114" t="e">
        <f>VLOOKUP(C441,Лист2!A$1:B$899,2,FALSE)</f>
        <v>#N/A</v>
      </c>
      <c r="V441" s="114"/>
      <c r="W441" s="114"/>
      <c r="X441" s="114"/>
      <c r="Y441" s="114"/>
      <c r="Z441" s="114"/>
    </row>
    <row r="442" spans="1:26" customFormat="1" ht="17.25" thickBot="1" x14ac:dyDescent="0.3">
      <c r="A442" s="138"/>
      <c r="B442" s="225"/>
      <c r="C442" s="115"/>
      <c r="D442" s="202" t="s">
        <v>540</v>
      </c>
      <c r="E442" s="275"/>
      <c r="F442" s="131"/>
      <c r="G442" s="275"/>
      <c r="H442" s="275"/>
      <c r="I442" s="131"/>
      <c r="J442" s="131"/>
      <c r="K442" s="131"/>
      <c r="L442" s="131"/>
      <c r="M442" s="131"/>
      <c r="N442" s="131"/>
      <c r="O442" s="118" t="str">
        <f ca="1">IF(D442="цвет",SUM(O443:INDIRECT("N"&amp;R442)),IF(SUM(E442:N442)=0,"",SUM(E442:N442)))</f>
        <v/>
      </c>
      <c r="P442" s="109" t="s">
        <v>54</v>
      </c>
      <c r="Q442" s="110">
        <f t="shared" si="12"/>
        <v>7073</v>
      </c>
      <c r="R442" s="111">
        <f t="shared" ca="1" si="13"/>
        <v>447</v>
      </c>
      <c r="S442" s="119"/>
      <c r="T442" s="120"/>
      <c r="U442" s="114" t="e">
        <f>VLOOKUP(C442,Лист2!A$1:B$899,2,FALSE)</f>
        <v>#N/A</v>
      </c>
      <c r="V442" s="114"/>
      <c r="W442" s="114"/>
      <c r="X442" s="114"/>
      <c r="Y442" s="114"/>
      <c r="Z442" s="114"/>
    </row>
    <row r="443" spans="1:26" customFormat="1" ht="17.25" thickBot="1" x14ac:dyDescent="0.3">
      <c r="A443" s="138"/>
      <c r="B443" s="225"/>
      <c r="C443" s="115"/>
      <c r="D443" s="202" t="s">
        <v>541</v>
      </c>
      <c r="E443" s="275"/>
      <c r="F443" s="131"/>
      <c r="G443" s="275"/>
      <c r="H443" s="275"/>
      <c r="I443" s="131"/>
      <c r="J443" s="131"/>
      <c r="K443" s="131"/>
      <c r="L443" s="131"/>
      <c r="M443" s="131"/>
      <c r="N443" s="131"/>
      <c r="O443" s="118" t="str">
        <f ca="1">IF(D443="цвет",SUM(O444:INDIRECT("N"&amp;R443)),IF(SUM(E443:N443)=0,"",SUM(E443:N443)))</f>
        <v/>
      </c>
      <c r="P443" s="109" t="s">
        <v>54</v>
      </c>
      <c r="Q443" s="110">
        <f t="shared" si="12"/>
        <v>7073</v>
      </c>
      <c r="R443" s="111">
        <f t="shared" ca="1" si="13"/>
        <v>447</v>
      </c>
      <c r="S443" s="119"/>
      <c r="T443" s="120"/>
      <c r="U443" s="114" t="e">
        <f>VLOOKUP(C443,Лист2!A$1:B$899,2,FALSE)</f>
        <v>#N/A</v>
      </c>
      <c r="V443" s="114"/>
      <c r="W443" s="114"/>
      <c r="X443" s="114"/>
      <c r="Y443" s="114"/>
      <c r="Z443" s="114"/>
    </row>
    <row r="444" spans="1:26" customFormat="1" ht="17.25" thickBot="1" x14ac:dyDescent="0.3">
      <c r="A444" s="138"/>
      <c r="B444" s="225"/>
      <c r="C444" s="115"/>
      <c r="D444" s="202" t="s">
        <v>542</v>
      </c>
      <c r="E444" s="131"/>
      <c r="F444" s="131"/>
      <c r="G444" s="131"/>
      <c r="H444" s="131"/>
      <c r="I444" s="131"/>
      <c r="J444" s="131"/>
      <c r="K444" s="131"/>
      <c r="L444" s="131"/>
      <c r="M444" s="131"/>
      <c r="N444" s="131"/>
      <c r="O444" s="118" t="str">
        <f ca="1">IF(D444="цвет",SUM(O445:INDIRECT("N"&amp;R444)),IF(SUM(E444:N444)=0,"",SUM(E444:N444)))</f>
        <v/>
      </c>
      <c r="P444" s="109" t="s">
        <v>54</v>
      </c>
      <c r="Q444" s="110">
        <f t="shared" si="12"/>
        <v>7073</v>
      </c>
      <c r="R444" s="111">
        <f t="shared" ca="1" si="13"/>
        <v>447</v>
      </c>
      <c r="S444" s="119"/>
      <c r="T444" s="120"/>
      <c r="U444" s="114" t="e">
        <f>VLOOKUP(C444,Лист2!A$1:B$899,2,FALSE)</f>
        <v>#N/A</v>
      </c>
      <c r="V444" s="114"/>
      <c r="W444" s="114"/>
      <c r="X444" s="114"/>
      <c r="Y444" s="114"/>
      <c r="Z444" s="114"/>
    </row>
    <row r="445" spans="1:26" customFormat="1" ht="17.25" thickBot="1" x14ac:dyDescent="0.3">
      <c r="A445" s="138"/>
      <c r="B445" s="225"/>
      <c r="C445" s="115"/>
      <c r="D445" s="202" t="s">
        <v>543</v>
      </c>
      <c r="E445" s="144"/>
      <c r="F445" s="131"/>
      <c r="G445" s="275"/>
      <c r="H445" s="275"/>
      <c r="I445" s="131"/>
      <c r="J445" s="131"/>
      <c r="K445" s="131"/>
      <c r="L445" s="131"/>
      <c r="M445" s="131"/>
      <c r="N445" s="131"/>
      <c r="O445" s="118" t="str">
        <f ca="1">IF(D445="цвет",SUM(O446:INDIRECT("N"&amp;R445)),IF(SUM(E445:N445)=0,"",SUM(E445:N445)))</f>
        <v/>
      </c>
      <c r="P445" s="109" t="s">
        <v>54</v>
      </c>
      <c r="Q445" s="110">
        <f t="shared" si="12"/>
        <v>7073</v>
      </c>
      <c r="R445" s="111">
        <f t="shared" ca="1" si="13"/>
        <v>447</v>
      </c>
      <c r="S445" s="119"/>
      <c r="T445" s="120"/>
      <c r="U445" s="114" t="e">
        <f>VLOOKUP(C445,Лист2!A$1:B$899,2,FALSE)</f>
        <v>#N/A</v>
      </c>
      <c r="V445" s="114"/>
      <c r="W445" s="114"/>
      <c r="X445" s="114"/>
      <c r="Y445" s="114"/>
      <c r="Z445" s="114"/>
    </row>
    <row r="446" spans="1:26" customFormat="1" ht="112.15" customHeight="1" x14ac:dyDescent="0.25">
      <c r="A446" s="138"/>
      <c r="B446" s="225"/>
      <c r="C446" s="115"/>
      <c r="D446" s="250" t="s">
        <v>544</v>
      </c>
      <c r="E446" s="251"/>
      <c r="F446" s="251"/>
      <c r="G446" s="251"/>
      <c r="H446" s="251"/>
      <c r="I446" s="251"/>
      <c r="J446" s="251"/>
      <c r="K446" s="251"/>
      <c r="L446" s="251"/>
      <c r="M446" s="251"/>
      <c r="N446" s="252"/>
      <c r="O446" s="118" t="str">
        <f ca="1">IF(D446="цвет",SUM(O447:INDIRECT("N"&amp;R446)),IF(SUM(E446:N446)=0,"",SUM(E446:N446)))</f>
        <v/>
      </c>
      <c r="P446" s="109" t="s">
        <v>54</v>
      </c>
      <c r="Q446" s="110">
        <f t="shared" si="12"/>
        <v>7073</v>
      </c>
      <c r="R446" s="111">
        <f t="shared" ca="1" si="13"/>
        <v>447</v>
      </c>
      <c r="S446" s="119"/>
      <c r="T446" s="120"/>
      <c r="U446" s="114" t="e">
        <f>VLOOKUP(C446,Лист2!A$1:B$899,2,FALSE)</f>
        <v>#N/A</v>
      </c>
      <c r="V446" s="114"/>
      <c r="W446" s="114"/>
      <c r="X446" s="114"/>
      <c r="Y446" s="114"/>
      <c r="Z446" s="114"/>
    </row>
    <row r="447" spans="1:26" customFormat="1" ht="17.45" customHeight="1" thickBot="1" x14ac:dyDescent="0.3">
      <c r="A447" s="138"/>
      <c r="B447" s="226"/>
      <c r="C447" s="121"/>
      <c r="D447" s="256" t="str">
        <f>HYPERLINK("https://miamia.ru/search/index.php?q="&amp;Q447&amp;"&amp;s=Поиск?utm_source=Excel&amp;utm_medium=Nalichie&amp;utm_content="&amp;Q447&amp;"","Посмотреть большую фотографию на сайте")</f>
        <v>Посмотреть большую фотографию на сайте</v>
      </c>
      <c r="E447" s="257"/>
      <c r="F447" s="257"/>
      <c r="G447" s="257"/>
      <c r="H447" s="257"/>
      <c r="I447" s="257"/>
      <c r="J447" s="257"/>
      <c r="K447" s="257"/>
      <c r="L447" s="257"/>
      <c r="M447" s="257"/>
      <c r="N447" s="258"/>
      <c r="O447" s="118" t="str">
        <f ca="1">IF(D447="цвет",SUM(O448:INDIRECT("N"&amp;R447)),IF(SUM(E447:N447)=0,"",SUM(E447:N447)))</f>
        <v/>
      </c>
      <c r="P447" s="109" t="s">
        <v>54</v>
      </c>
      <c r="Q447" s="110">
        <f t="shared" si="12"/>
        <v>7073</v>
      </c>
      <c r="R447" s="111">
        <f t="shared" ca="1" si="13"/>
        <v>447</v>
      </c>
      <c r="S447" s="119"/>
      <c r="T447" s="120"/>
      <c r="U447" s="114" t="e">
        <f>VLOOKUP(C447,Лист2!A$1:B$899,2,FALSE)</f>
        <v>#N/A</v>
      </c>
      <c r="V447" s="114"/>
      <c r="W447" s="114"/>
      <c r="X447" s="114"/>
      <c r="Y447" s="114"/>
      <c r="Z447" s="114"/>
    </row>
    <row r="448" spans="1:26" customFormat="1" ht="17.25" thickBot="1" x14ac:dyDescent="0.3">
      <c r="A448" s="138"/>
      <c r="B448" s="237" t="s">
        <v>531</v>
      </c>
      <c r="C448" s="132">
        <v>7076</v>
      </c>
      <c r="D448" s="133" t="s">
        <v>9</v>
      </c>
      <c r="E448" s="105" t="s">
        <v>10</v>
      </c>
      <c r="F448" s="106" t="s">
        <v>11</v>
      </c>
      <c r="G448" s="106" t="s">
        <v>12</v>
      </c>
      <c r="H448" s="106" t="s">
        <v>13</v>
      </c>
      <c r="I448" s="106" t="s">
        <v>14</v>
      </c>
      <c r="J448" s="106" t="s">
        <v>15</v>
      </c>
      <c r="K448" s="106" t="s">
        <v>16</v>
      </c>
      <c r="L448" s="106"/>
      <c r="M448" s="106"/>
      <c r="N448" s="107"/>
      <c r="O448" s="108">
        <f ca="1">IF(D448="цвет",SUM(O449:INDIRECT("N"&amp;R448)),IF(SUM(E448:N448)=0,"",SUM(E448:N448)))</f>
        <v>0</v>
      </c>
      <c r="P448" s="109">
        <v>2065</v>
      </c>
      <c r="Q448" s="110">
        <f t="shared" si="12"/>
        <v>7076</v>
      </c>
      <c r="R448" s="111">
        <f t="shared" ca="1" si="13"/>
        <v>453</v>
      </c>
      <c r="S448" s="112">
        <f>IF(U448&gt;0,ROUND((U448),0),ROUND((P448*$P$1),0))</f>
        <v>990</v>
      </c>
      <c r="T448" s="113">
        <f ca="1">O448*S448</f>
        <v>0</v>
      </c>
      <c r="U448" s="114">
        <f>VLOOKUP(C448,Лист2!A$1:B$899,2,FALSE)</f>
        <v>990</v>
      </c>
      <c r="V448" s="114"/>
      <c r="W448" s="114"/>
      <c r="X448" s="114"/>
      <c r="Y448" s="114"/>
      <c r="Z448" s="114"/>
    </row>
    <row r="449" spans="1:26" customFormat="1" ht="17.25" thickBot="1" x14ac:dyDescent="0.3">
      <c r="A449" s="138"/>
      <c r="B449" s="225"/>
      <c r="C449" s="115"/>
      <c r="D449" s="202" t="s">
        <v>536</v>
      </c>
      <c r="E449" s="275"/>
      <c r="F449" s="144"/>
      <c r="G449" s="131"/>
      <c r="H449" s="131"/>
      <c r="I449" s="131"/>
      <c r="J449" s="144"/>
      <c r="K449" s="131"/>
      <c r="L449" s="131"/>
      <c r="M449" s="131"/>
      <c r="N449" s="131"/>
      <c r="O449" s="118" t="str">
        <f ca="1">IF(D449="цвет",SUM(O450:INDIRECT("N"&amp;R449)),IF(SUM(E449:N449)=0,"",SUM(E449:N449)))</f>
        <v/>
      </c>
      <c r="P449" s="109" t="s">
        <v>54</v>
      </c>
      <c r="Q449" s="110">
        <f t="shared" si="12"/>
        <v>7076</v>
      </c>
      <c r="R449" s="111">
        <f t="shared" ca="1" si="13"/>
        <v>453</v>
      </c>
      <c r="S449" s="119"/>
      <c r="T449" s="120"/>
      <c r="U449" s="114" t="e">
        <f>VLOOKUP(C449,Лист2!A$1:B$899,2,FALSE)</f>
        <v>#N/A</v>
      </c>
      <c r="V449" s="114"/>
      <c r="W449" s="114"/>
      <c r="X449" s="114"/>
      <c r="Y449" s="114"/>
      <c r="Z449" s="114"/>
    </row>
    <row r="450" spans="1:26" customFormat="1" ht="17.25" thickBot="1" x14ac:dyDescent="0.3">
      <c r="A450" s="138"/>
      <c r="B450" s="225"/>
      <c r="C450" s="115"/>
      <c r="D450" s="202" t="s">
        <v>537</v>
      </c>
      <c r="E450" s="275"/>
      <c r="F450" s="144"/>
      <c r="G450" s="131"/>
      <c r="H450" s="131"/>
      <c r="I450" s="131"/>
      <c r="J450" s="131"/>
      <c r="K450" s="131"/>
      <c r="L450" s="131"/>
      <c r="M450" s="131"/>
      <c r="N450" s="131"/>
      <c r="O450" s="118" t="str">
        <f ca="1">IF(D450="цвет",SUM(O451:INDIRECT("N"&amp;R450)),IF(SUM(E450:N450)=0,"",SUM(E450:N450)))</f>
        <v/>
      </c>
      <c r="P450" s="109" t="s">
        <v>54</v>
      </c>
      <c r="Q450" s="110">
        <f t="shared" si="12"/>
        <v>7076</v>
      </c>
      <c r="R450" s="111">
        <f t="shared" ca="1" si="13"/>
        <v>453</v>
      </c>
      <c r="S450" s="119"/>
      <c r="T450" s="120"/>
      <c r="U450" s="114" t="e">
        <f>VLOOKUP(C450,Лист2!A$1:B$899,2,FALSE)</f>
        <v>#N/A</v>
      </c>
      <c r="V450" s="114"/>
      <c r="W450" s="114"/>
      <c r="X450" s="114"/>
      <c r="Y450" s="114"/>
      <c r="Z450" s="114"/>
    </row>
    <row r="451" spans="1:26" customFormat="1" ht="17.25" thickBot="1" x14ac:dyDescent="0.3">
      <c r="A451" s="138"/>
      <c r="B451" s="225"/>
      <c r="C451" s="115"/>
      <c r="D451" s="202" t="s">
        <v>541</v>
      </c>
      <c r="E451" s="131"/>
      <c r="F451" s="131"/>
      <c r="G451" s="131"/>
      <c r="H451" s="131"/>
      <c r="I451" s="131"/>
      <c r="J451" s="131"/>
      <c r="K451" s="131"/>
      <c r="L451" s="131"/>
      <c r="M451" s="131"/>
      <c r="N451" s="131"/>
      <c r="O451" s="118" t="str">
        <f ca="1">IF(D451="цвет",SUM(O452:INDIRECT("N"&amp;R451)),IF(SUM(E451:N451)=0,"",SUM(E451:N451)))</f>
        <v/>
      </c>
      <c r="P451" s="109" t="s">
        <v>54</v>
      </c>
      <c r="Q451" s="110">
        <f t="shared" si="12"/>
        <v>7076</v>
      </c>
      <c r="R451" s="111">
        <f t="shared" ca="1" si="13"/>
        <v>453</v>
      </c>
      <c r="S451" s="119"/>
      <c r="T451" s="120"/>
      <c r="U451" s="114" t="e">
        <f>VLOOKUP(C451,Лист2!A$1:B$899,2,FALSE)</f>
        <v>#N/A</v>
      </c>
      <c r="V451" s="114"/>
      <c r="W451" s="114"/>
      <c r="X451" s="114"/>
      <c r="Y451" s="114"/>
      <c r="Z451" s="114"/>
    </row>
    <row r="452" spans="1:26" customFormat="1" ht="114.2" customHeight="1" x14ac:dyDescent="0.25">
      <c r="A452" s="138"/>
      <c r="B452" s="225"/>
      <c r="C452" s="115"/>
      <c r="D452" s="250" t="s">
        <v>539</v>
      </c>
      <c r="E452" s="251"/>
      <c r="F452" s="251"/>
      <c r="G452" s="251"/>
      <c r="H452" s="251"/>
      <c r="I452" s="251"/>
      <c r="J452" s="251"/>
      <c r="K452" s="251"/>
      <c r="L452" s="251"/>
      <c r="M452" s="251"/>
      <c r="N452" s="252"/>
      <c r="O452" s="118" t="str">
        <f ca="1">IF(D452="цвет",SUM(O453:INDIRECT("N"&amp;R452)),IF(SUM(E452:N452)=0,"",SUM(E452:N452)))</f>
        <v/>
      </c>
      <c r="P452" s="109" t="s">
        <v>54</v>
      </c>
      <c r="Q452" s="110">
        <f t="shared" si="12"/>
        <v>7076</v>
      </c>
      <c r="R452" s="111">
        <f t="shared" ca="1" si="13"/>
        <v>453</v>
      </c>
      <c r="S452" s="119"/>
      <c r="T452" s="120"/>
      <c r="U452" s="114" t="e">
        <f>VLOOKUP(C452,Лист2!A$1:B$899,2,FALSE)</f>
        <v>#N/A</v>
      </c>
      <c r="V452" s="114"/>
      <c r="W452" s="114"/>
      <c r="X452" s="114"/>
      <c r="Y452" s="114"/>
      <c r="Z452" s="114"/>
    </row>
    <row r="453" spans="1:26" customFormat="1" ht="17.45" customHeight="1" thickBot="1" x14ac:dyDescent="0.3">
      <c r="A453" s="138"/>
      <c r="B453" s="225"/>
      <c r="C453" s="121"/>
      <c r="D453" s="256" t="str">
        <f>HYPERLINK("https://miamia.ru/search/index.php?q="&amp;Q453&amp;"&amp;s=Поиск?utm_source=Excel&amp;utm_medium=Nalichie&amp;utm_content="&amp;Q453&amp;"","Посмотреть большую фотографию на сайте")</f>
        <v>Посмотреть большую фотографию на сайте</v>
      </c>
      <c r="E453" s="257"/>
      <c r="F453" s="257"/>
      <c r="G453" s="257"/>
      <c r="H453" s="257"/>
      <c r="I453" s="257"/>
      <c r="J453" s="257"/>
      <c r="K453" s="257"/>
      <c r="L453" s="257"/>
      <c r="M453" s="257"/>
      <c r="N453" s="258"/>
      <c r="O453" s="118" t="str">
        <f ca="1">IF(D453="цвет",SUM(O454:INDIRECT("N"&amp;R453)),IF(SUM(E453:N453)=0,"",SUM(E453:N453)))</f>
        <v/>
      </c>
      <c r="P453" s="109" t="s">
        <v>54</v>
      </c>
      <c r="Q453" s="110">
        <f t="shared" si="12"/>
        <v>7076</v>
      </c>
      <c r="R453" s="111">
        <f t="shared" ca="1" si="13"/>
        <v>453</v>
      </c>
      <c r="S453" s="119"/>
      <c r="T453" s="120"/>
      <c r="U453" s="114" t="e">
        <f>VLOOKUP(C453,Лист2!A$1:B$899,2,FALSE)</f>
        <v>#N/A</v>
      </c>
      <c r="V453" s="114"/>
      <c r="W453" s="114"/>
      <c r="X453" s="114"/>
      <c r="Y453" s="114"/>
      <c r="Z453" s="114"/>
    </row>
    <row r="454" spans="1:26" customFormat="1" ht="17.25" thickBot="1" x14ac:dyDescent="0.3">
      <c r="A454" s="138"/>
      <c r="B454" s="237" t="s">
        <v>531</v>
      </c>
      <c r="C454" s="132">
        <v>7077</v>
      </c>
      <c r="D454" s="133" t="s">
        <v>9</v>
      </c>
      <c r="E454" s="105" t="s">
        <v>10</v>
      </c>
      <c r="F454" s="106" t="s">
        <v>11</v>
      </c>
      <c r="G454" s="106" t="s">
        <v>12</v>
      </c>
      <c r="H454" s="106" t="s">
        <v>13</v>
      </c>
      <c r="I454" s="106" t="s">
        <v>14</v>
      </c>
      <c r="J454" s="106" t="s">
        <v>15</v>
      </c>
      <c r="K454" s="106" t="s">
        <v>16</v>
      </c>
      <c r="L454" s="106"/>
      <c r="M454" s="106"/>
      <c r="N454" s="105"/>
      <c r="O454" s="108">
        <f ca="1">IF(D454="цвет",SUM(O455:INDIRECT("N"&amp;R454)),IF(SUM(E454:N454)=0,"",SUM(E454:N454)))</f>
        <v>0</v>
      </c>
      <c r="P454" s="109">
        <v>1677</v>
      </c>
      <c r="Q454" s="110">
        <f t="shared" si="12"/>
        <v>7077</v>
      </c>
      <c r="R454" s="111">
        <f t="shared" ca="1" si="13"/>
        <v>459</v>
      </c>
      <c r="S454" s="112">
        <f>IF(U454&gt;0,ROUND((U454),0),ROUND((P454*$P$1),0))</f>
        <v>690</v>
      </c>
      <c r="T454" s="113">
        <f ca="1">O454*S454</f>
        <v>0</v>
      </c>
      <c r="U454" s="114">
        <f>VLOOKUP(C454,Лист2!A$1:B$899,2,FALSE)</f>
        <v>690</v>
      </c>
      <c r="V454" s="114"/>
      <c r="W454" s="114"/>
      <c r="X454" s="114"/>
      <c r="Y454" s="114"/>
      <c r="Z454" s="114"/>
    </row>
    <row r="455" spans="1:26" customFormat="1" ht="17.25" thickBot="1" x14ac:dyDescent="0.3">
      <c r="A455" s="138"/>
      <c r="B455" s="225"/>
      <c r="C455" s="115"/>
      <c r="D455" s="202" t="s">
        <v>536</v>
      </c>
      <c r="E455" s="144"/>
      <c r="F455" s="144"/>
      <c r="G455" s="131"/>
      <c r="H455" s="131"/>
      <c r="I455" s="131"/>
      <c r="J455" s="131"/>
      <c r="K455" s="131"/>
      <c r="L455" s="131"/>
      <c r="M455" s="131"/>
      <c r="N455" s="131"/>
      <c r="O455" s="118" t="str">
        <f ca="1">IF(D455="цвет",SUM(O456:INDIRECT("N"&amp;R455)),IF(SUM(E455:N455)=0,"",SUM(E455:N455)))</f>
        <v/>
      </c>
      <c r="P455" s="109" t="s">
        <v>54</v>
      </c>
      <c r="Q455" s="110">
        <f t="shared" si="12"/>
        <v>7077</v>
      </c>
      <c r="R455" s="111">
        <f t="shared" ca="1" si="13"/>
        <v>459</v>
      </c>
      <c r="S455" s="119"/>
      <c r="T455" s="120"/>
      <c r="U455" s="114" t="e">
        <f>VLOOKUP(C455,Лист2!A$1:B$899,2,FALSE)</f>
        <v>#N/A</v>
      </c>
      <c r="V455" s="114"/>
      <c r="W455" s="114"/>
      <c r="X455" s="114"/>
      <c r="Y455" s="114"/>
      <c r="Z455" s="114"/>
    </row>
    <row r="456" spans="1:26" customFormat="1" ht="17.25" thickBot="1" x14ac:dyDescent="0.3">
      <c r="A456" s="138"/>
      <c r="B456" s="225"/>
      <c r="C456" s="115"/>
      <c r="D456" s="202" t="s">
        <v>537</v>
      </c>
      <c r="E456" s="144"/>
      <c r="F456" s="131"/>
      <c r="G456" s="131"/>
      <c r="H456" s="144"/>
      <c r="I456" s="131"/>
      <c r="J456" s="131"/>
      <c r="K456" s="131"/>
      <c r="L456" s="131"/>
      <c r="M456" s="131"/>
      <c r="N456" s="131"/>
      <c r="O456" s="118" t="str">
        <f ca="1">IF(D456="цвет",SUM(O457:INDIRECT("N"&amp;R456)),IF(SUM(E456:N456)=0,"",SUM(E456:N456)))</f>
        <v/>
      </c>
      <c r="P456" s="109" t="s">
        <v>54</v>
      </c>
      <c r="Q456" s="110">
        <f t="shared" si="12"/>
        <v>7077</v>
      </c>
      <c r="R456" s="111">
        <f t="shared" ca="1" si="13"/>
        <v>459</v>
      </c>
      <c r="S456" s="119"/>
      <c r="T456" s="120"/>
      <c r="U456" s="114" t="e">
        <f>VLOOKUP(C456,Лист2!A$1:B$899,2,FALSE)</f>
        <v>#N/A</v>
      </c>
      <c r="V456" s="114"/>
      <c r="W456" s="114"/>
      <c r="X456" s="114"/>
      <c r="Y456" s="114"/>
      <c r="Z456" s="114"/>
    </row>
    <row r="457" spans="1:26" customFormat="1" ht="17.25" thickBot="1" x14ac:dyDescent="0.3">
      <c r="A457" s="138"/>
      <c r="B457" s="225"/>
      <c r="C457" s="115"/>
      <c r="D457" s="202" t="s">
        <v>538</v>
      </c>
      <c r="E457" s="131"/>
      <c r="F457" s="131"/>
      <c r="G457" s="131"/>
      <c r="H457" s="131"/>
      <c r="I457" s="131"/>
      <c r="J457" s="131"/>
      <c r="K457" s="131"/>
      <c r="L457" s="131"/>
      <c r="M457" s="131"/>
      <c r="N457" s="131"/>
      <c r="O457" s="118" t="str">
        <f ca="1">IF(D457="цвет",SUM(O458:INDIRECT("N"&amp;R457)),IF(SUM(E457:N457)=0,"",SUM(E457:N457)))</f>
        <v/>
      </c>
      <c r="P457" s="109" t="s">
        <v>54</v>
      </c>
      <c r="Q457" s="110">
        <f t="shared" si="12"/>
        <v>7077</v>
      </c>
      <c r="R457" s="111">
        <f t="shared" ca="1" si="13"/>
        <v>459</v>
      </c>
      <c r="S457" s="119"/>
      <c r="T457" s="120"/>
      <c r="U457" s="114" t="e">
        <f>VLOOKUP(C457,Лист2!A$1:B$899,2,FALSE)</f>
        <v>#N/A</v>
      </c>
      <c r="V457" s="114"/>
      <c r="W457" s="114"/>
      <c r="X457" s="114"/>
      <c r="Y457" s="114"/>
      <c r="Z457" s="114"/>
    </row>
    <row r="458" spans="1:26" customFormat="1" ht="137.25" customHeight="1" x14ac:dyDescent="0.25">
      <c r="A458" s="138"/>
      <c r="B458" s="225"/>
      <c r="C458" s="115"/>
      <c r="D458" s="250" t="s">
        <v>545</v>
      </c>
      <c r="E458" s="251"/>
      <c r="F458" s="251"/>
      <c r="G458" s="251"/>
      <c r="H458" s="251"/>
      <c r="I458" s="251"/>
      <c r="J458" s="251"/>
      <c r="K458" s="251"/>
      <c r="L458" s="251"/>
      <c r="M458" s="251"/>
      <c r="N458" s="252"/>
      <c r="O458" s="118" t="str">
        <f ca="1">IF(D458="цвет",SUM(O459:INDIRECT("N"&amp;R458)),IF(SUM(E458:N458)=0,"",SUM(E458:N458)))</f>
        <v/>
      </c>
      <c r="P458" s="109" t="s">
        <v>54</v>
      </c>
      <c r="Q458" s="110">
        <f t="shared" si="12"/>
        <v>7077</v>
      </c>
      <c r="R458" s="111">
        <f t="shared" ca="1" si="13"/>
        <v>459</v>
      </c>
      <c r="S458" s="119"/>
      <c r="T458" s="120"/>
      <c r="U458" s="114" t="e">
        <f>VLOOKUP(C458,Лист2!A$1:B$899,2,FALSE)</f>
        <v>#N/A</v>
      </c>
      <c r="V458" s="114"/>
      <c r="W458" s="114"/>
      <c r="X458" s="114"/>
      <c r="Y458" s="114"/>
      <c r="Z458" s="114"/>
    </row>
    <row r="459" spans="1:26" customFormat="1" ht="17.45" customHeight="1" thickBot="1" x14ac:dyDescent="0.3">
      <c r="A459" s="138"/>
      <c r="B459" s="239"/>
      <c r="C459" s="121"/>
      <c r="D459" s="256" t="str">
        <f>HYPERLINK("https://miamia.ru/search/index.php?q="&amp;Q459&amp;"&amp;s=Поиск?utm_source=Excel&amp;utm_medium=Nalichie&amp;utm_content="&amp;Q459&amp;"","Посмотреть большую фотографию на сайте")</f>
        <v>Посмотреть большую фотографию на сайте</v>
      </c>
      <c r="E459" s="257"/>
      <c r="F459" s="257"/>
      <c r="G459" s="257"/>
      <c r="H459" s="257"/>
      <c r="I459" s="257"/>
      <c r="J459" s="257"/>
      <c r="K459" s="257"/>
      <c r="L459" s="257"/>
      <c r="M459" s="257"/>
      <c r="N459" s="258"/>
      <c r="O459" s="118" t="str">
        <f ca="1">IF(D459="цвет",SUM(O460:INDIRECT("N"&amp;R459)),IF(SUM(E459:N459)=0,"",SUM(E459:N459)))</f>
        <v/>
      </c>
      <c r="P459" s="109" t="s">
        <v>54</v>
      </c>
      <c r="Q459" s="110">
        <f t="shared" ref="Q459:Q522" si="14">IF(C459&lt;&gt;0,C459,Q458)</f>
        <v>7077</v>
      </c>
      <c r="R459" s="111">
        <f t="shared" ref="R459:R522" ca="1" si="15">IF(D459="Посмотреть большую фотографию на сайте",CELL("строка",O459),R460)</f>
        <v>459</v>
      </c>
      <c r="S459" s="119"/>
      <c r="T459" s="120"/>
      <c r="U459" s="114" t="e">
        <f>VLOOKUP(C459,Лист2!A$1:B$899,2,FALSE)</f>
        <v>#N/A</v>
      </c>
      <c r="V459" s="114"/>
      <c r="W459" s="114"/>
      <c r="X459" s="114"/>
      <c r="Y459" s="114"/>
      <c r="Z459" s="114"/>
    </row>
    <row r="460" spans="1:26" customFormat="1" ht="23.1" customHeight="1" thickBot="1" x14ac:dyDescent="0.3">
      <c r="A460" s="137"/>
      <c r="B460" s="122" t="s">
        <v>546</v>
      </c>
      <c r="C460" s="123"/>
      <c r="D460" s="124"/>
      <c r="E460" s="125"/>
      <c r="F460" s="125"/>
      <c r="G460" s="125"/>
      <c r="H460" s="125"/>
      <c r="I460" s="125"/>
      <c r="J460" s="125"/>
      <c r="K460" s="125"/>
      <c r="L460" s="125"/>
      <c r="M460" s="125"/>
      <c r="N460" s="126"/>
      <c r="O460" s="118" t="str">
        <f ca="1">IF(D460="цвет",SUM(O461:INDIRECT("N"&amp;R460)),IF(SUM(E460:N460)=0,"",SUM(E460:N460)))</f>
        <v/>
      </c>
      <c r="P460" s="109" t="s">
        <v>54</v>
      </c>
      <c r="Q460" s="110">
        <f t="shared" si="14"/>
        <v>7077</v>
      </c>
      <c r="R460" s="111">
        <f t="shared" ca="1" si="15"/>
        <v>464</v>
      </c>
      <c r="S460" s="114"/>
      <c r="T460" s="114"/>
      <c r="U460" s="114" t="e">
        <f>VLOOKUP(C460,Лист2!A$1:B$899,2,FALSE)</f>
        <v>#N/A</v>
      </c>
      <c r="V460" s="114"/>
      <c r="W460" s="114"/>
      <c r="X460" s="114"/>
      <c r="Y460" s="114"/>
      <c r="Z460" s="114"/>
    </row>
    <row r="461" spans="1:26" customFormat="1" ht="17.25" thickBot="1" x14ac:dyDescent="0.3">
      <c r="A461" s="138"/>
      <c r="B461" s="237" t="s">
        <v>547</v>
      </c>
      <c r="C461" s="132">
        <v>7391</v>
      </c>
      <c r="D461" s="133" t="s">
        <v>9</v>
      </c>
      <c r="E461" s="105" t="s">
        <v>10</v>
      </c>
      <c r="F461" s="106" t="s">
        <v>11</v>
      </c>
      <c r="G461" s="106" t="s">
        <v>12</v>
      </c>
      <c r="H461" s="106" t="s">
        <v>13</v>
      </c>
      <c r="I461" s="106" t="s">
        <v>14</v>
      </c>
      <c r="J461" s="106" t="s">
        <v>15</v>
      </c>
      <c r="K461" s="106" t="s">
        <v>16</v>
      </c>
      <c r="L461" s="106"/>
      <c r="M461" s="106"/>
      <c r="N461" s="107"/>
      <c r="O461" s="108">
        <f ca="1">IF(D461="цвет",SUM(O462:INDIRECT("N"&amp;R461)),IF(SUM(E461:N461)=0,"",SUM(E461:N461)))</f>
        <v>0</v>
      </c>
      <c r="P461" s="109">
        <v>1677</v>
      </c>
      <c r="Q461" s="110">
        <f t="shared" si="14"/>
        <v>7391</v>
      </c>
      <c r="R461" s="111">
        <f t="shared" ca="1" si="15"/>
        <v>464</v>
      </c>
      <c r="S461" s="112">
        <f>IF(U461&gt;0,ROUND((U461),0),ROUND((P461*$P$1),0))</f>
        <v>790</v>
      </c>
      <c r="T461" s="113">
        <f ca="1">O461*S461</f>
        <v>0</v>
      </c>
      <c r="U461" s="114">
        <f>VLOOKUP(C461,Лист2!A$1:B$899,2,FALSE)</f>
        <v>790</v>
      </c>
      <c r="V461" s="114"/>
      <c r="W461" s="114"/>
      <c r="X461" s="114"/>
      <c r="Y461" s="114"/>
      <c r="Z461" s="114"/>
    </row>
    <row r="462" spans="1:26" customFormat="1" ht="17.25" thickBot="1" x14ac:dyDescent="0.3">
      <c r="A462" s="138"/>
      <c r="B462" s="225"/>
      <c r="C462" s="115"/>
      <c r="D462" s="203" t="s">
        <v>37</v>
      </c>
      <c r="E462" s="117"/>
      <c r="F462" s="117"/>
      <c r="G462" s="276"/>
      <c r="H462" s="117"/>
      <c r="I462" s="117"/>
      <c r="J462" s="276"/>
      <c r="K462" s="117"/>
      <c r="L462" s="117"/>
      <c r="M462" s="117"/>
      <c r="N462" s="117"/>
      <c r="O462" s="118" t="str">
        <f ca="1">IF(D462="цвет",SUM(O463:INDIRECT("N"&amp;R462)),IF(SUM(E462:N462)=0,"",SUM(E462:N462)))</f>
        <v/>
      </c>
      <c r="P462" s="109" t="s">
        <v>54</v>
      </c>
      <c r="Q462" s="110">
        <f t="shared" si="14"/>
        <v>7391</v>
      </c>
      <c r="R462" s="111">
        <f t="shared" ca="1" si="15"/>
        <v>464</v>
      </c>
      <c r="S462" s="119"/>
      <c r="T462" s="120"/>
      <c r="U462" s="114" t="e">
        <f>VLOOKUP(C462,Лист2!A$1:B$899,2,FALSE)</f>
        <v>#N/A</v>
      </c>
      <c r="V462" s="114"/>
      <c r="W462" s="114"/>
      <c r="X462" s="114"/>
      <c r="Y462" s="114"/>
      <c r="Z462" s="114"/>
    </row>
    <row r="463" spans="1:26" customFormat="1" ht="135" customHeight="1" x14ac:dyDescent="0.25">
      <c r="A463" s="138"/>
      <c r="B463" s="238"/>
      <c r="C463" s="188"/>
      <c r="D463" s="227" t="s">
        <v>548</v>
      </c>
      <c r="E463" s="228"/>
      <c r="F463" s="228"/>
      <c r="G463" s="228"/>
      <c r="H463" s="228"/>
      <c r="I463" s="228"/>
      <c r="J463" s="228"/>
      <c r="K463" s="228"/>
      <c r="L463" s="228"/>
      <c r="M463" s="228"/>
      <c r="N463" s="229"/>
      <c r="O463" s="118" t="str">
        <f ca="1">IF(D463="цвет",SUM(O464:INDIRECT("N"&amp;R463)),IF(SUM(E463:N463)=0,"",SUM(E463:N463)))</f>
        <v/>
      </c>
      <c r="P463" s="109" t="s">
        <v>54</v>
      </c>
      <c r="Q463" s="110">
        <f t="shared" si="14"/>
        <v>7391</v>
      </c>
      <c r="R463" s="111">
        <f t="shared" ca="1" si="15"/>
        <v>464</v>
      </c>
      <c r="S463" s="119"/>
      <c r="T463" s="120"/>
      <c r="U463" s="114" t="e">
        <f>VLOOKUP(C463,Лист2!A$1:B$899,2,FALSE)</f>
        <v>#N/A</v>
      </c>
      <c r="V463" s="114"/>
      <c r="W463" s="114"/>
      <c r="X463" s="114"/>
      <c r="Y463" s="114"/>
      <c r="Z463" s="114"/>
    </row>
    <row r="464" spans="1:26" customFormat="1" ht="19.5" customHeight="1" thickBot="1" x14ac:dyDescent="0.3">
      <c r="A464" s="138"/>
      <c r="B464" s="226"/>
      <c r="C464" s="204"/>
      <c r="D464" s="219" t="str">
        <f>HYPERLINK("https://miamia.ru/search/index.php?q="&amp;Q464&amp;"&amp;s=Поиск?utm_source=Excel&amp;utm_medium=Nalichie&amp;utm_content="&amp;Q464&amp;"","Посмотреть большую фотографию на сайте")</f>
        <v>Посмотреть большую фотографию на сайте</v>
      </c>
      <c r="E464" s="220"/>
      <c r="F464" s="220"/>
      <c r="G464" s="220"/>
      <c r="H464" s="220"/>
      <c r="I464" s="220"/>
      <c r="J464" s="220"/>
      <c r="K464" s="220"/>
      <c r="L464" s="220"/>
      <c r="M464" s="220"/>
      <c r="N464" s="221"/>
      <c r="O464" s="118" t="str">
        <f ca="1">IF(D464="цвет",SUM(O465:INDIRECT("N"&amp;R464)),IF(SUM(E464:N464)=0,"",SUM(E464:N464)))</f>
        <v/>
      </c>
      <c r="P464" s="109" t="s">
        <v>54</v>
      </c>
      <c r="Q464" s="110">
        <f t="shared" si="14"/>
        <v>7391</v>
      </c>
      <c r="R464" s="111">
        <f t="shared" ca="1" si="15"/>
        <v>464</v>
      </c>
      <c r="S464" s="119"/>
      <c r="T464" s="120"/>
      <c r="U464" s="114" t="e">
        <f>VLOOKUP(C464,Лист2!A$1:B$899,2,FALSE)</f>
        <v>#N/A</v>
      </c>
      <c r="V464" s="114"/>
      <c r="W464" s="114"/>
      <c r="X464" s="114"/>
      <c r="Y464" s="114"/>
      <c r="Z464" s="114"/>
    </row>
    <row r="465" spans="1:26" customFormat="1" ht="17.25" thickBot="1" x14ac:dyDescent="0.3">
      <c r="A465" s="138"/>
      <c r="B465" s="237" t="s">
        <v>547</v>
      </c>
      <c r="C465" s="132">
        <v>7393</v>
      </c>
      <c r="D465" s="133" t="s">
        <v>9</v>
      </c>
      <c r="E465" s="105" t="s">
        <v>10</v>
      </c>
      <c r="F465" s="105" t="s">
        <v>17</v>
      </c>
      <c r="G465" s="106" t="s">
        <v>18</v>
      </c>
      <c r="H465" s="198" t="s">
        <v>19</v>
      </c>
      <c r="I465" s="106"/>
      <c r="J465" s="106"/>
      <c r="K465" s="106"/>
      <c r="L465" s="106"/>
      <c r="M465" s="106"/>
      <c r="N465" s="107"/>
      <c r="O465" s="108">
        <f ca="1">IF(D465="цвет",SUM(O466:INDIRECT("N"&amp;R465)),IF(SUM(E465:N465)=0,"",SUM(E465:N465)))</f>
        <v>0</v>
      </c>
      <c r="P465" s="109">
        <v>2453</v>
      </c>
      <c r="Q465" s="110">
        <f t="shared" si="14"/>
        <v>7393</v>
      </c>
      <c r="R465" s="111">
        <f t="shared" ca="1" si="15"/>
        <v>468</v>
      </c>
      <c r="S465" s="112">
        <f>IF(U465&gt;0,ROUND((U465),0),ROUND((P465*$P$1),0))</f>
        <v>990</v>
      </c>
      <c r="T465" s="113">
        <f ca="1">O465*S465</f>
        <v>0</v>
      </c>
      <c r="U465" s="114">
        <f>VLOOKUP(C465,Лист2!A$1:B$899,2,FALSE)</f>
        <v>990</v>
      </c>
      <c r="V465" s="114"/>
      <c r="W465" s="114"/>
      <c r="X465" s="114"/>
      <c r="Y465" s="114"/>
      <c r="Z465" s="114"/>
    </row>
    <row r="466" spans="1:26" customFormat="1" ht="17.25" thickBot="1" x14ac:dyDescent="0.3">
      <c r="A466" s="138"/>
      <c r="B466" s="225"/>
      <c r="C466" s="115"/>
      <c r="D466" s="203" t="s">
        <v>37</v>
      </c>
      <c r="E466" s="117"/>
      <c r="F466" s="117"/>
      <c r="G466" s="117"/>
      <c r="H466" s="276"/>
      <c r="I466" s="117"/>
      <c r="J466" s="117"/>
      <c r="K466" s="117"/>
      <c r="L466" s="117"/>
      <c r="M466" s="117"/>
      <c r="N466" s="117"/>
      <c r="O466" s="118" t="str">
        <f ca="1">IF(D466="цвет",SUM(O467:INDIRECT("N"&amp;R466)),IF(SUM(E466:N466)=0,"",SUM(E466:N466)))</f>
        <v/>
      </c>
      <c r="P466" s="109" t="s">
        <v>54</v>
      </c>
      <c r="Q466" s="110">
        <f t="shared" si="14"/>
        <v>7393</v>
      </c>
      <c r="R466" s="111">
        <f t="shared" ca="1" si="15"/>
        <v>468</v>
      </c>
      <c r="S466" s="119"/>
      <c r="T466" s="120"/>
      <c r="U466" s="114" t="e">
        <f>VLOOKUP(C466,Лист2!A$1:B$899,2,FALSE)</f>
        <v>#N/A</v>
      </c>
      <c r="V466" s="114"/>
      <c r="W466" s="114"/>
      <c r="X466" s="114"/>
      <c r="Y466" s="114"/>
      <c r="Z466" s="114"/>
    </row>
    <row r="467" spans="1:26" customFormat="1" ht="135" customHeight="1" x14ac:dyDescent="0.25">
      <c r="A467" s="138"/>
      <c r="B467" s="238"/>
      <c r="C467" s="188"/>
      <c r="D467" s="227" t="s">
        <v>549</v>
      </c>
      <c r="E467" s="228"/>
      <c r="F467" s="228"/>
      <c r="G467" s="228"/>
      <c r="H467" s="228"/>
      <c r="I467" s="228"/>
      <c r="J467" s="228"/>
      <c r="K467" s="228"/>
      <c r="L467" s="228"/>
      <c r="M467" s="228"/>
      <c r="N467" s="229"/>
      <c r="O467" s="118" t="str">
        <f ca="1">IF(D467="цвет",SUM(O468:INDIRECT("N"&amp;R467)),IF(SUM(E467:N467)=0,"",SUM(E467:N467)))</f>
        <v/>
      </c>
      <c r="P467" s="109" t="s">
        <v>54</v>
      </c>
      <c r="Q467" s="110">
        <f t="shared" si="14"/>
        <v>7393</v>
      </c>
      <c r="R467" s="111">
        <f t="shared" ca="1" si="15"/>
        <v>468</v>
      </c>
      <c r="S467" s="119"/>
      <c r="T467" s="120"/>
      <c r="U467" s="114" t="e">
        <f>VLOOKUP(C467,Лист2!A$1:B$899,2,FALSE)</f>
        <v>#N/A</v>
      </c>
      <c r="V467" s="114"/>
      <c r="W467" s="114"/>
      <c r="X467" s="114"/>
      <c r="Y467" s="114"/>
      <c r="Z467" s="114"/>
    </row>
    <row r="468" spans="1:26" customFormat="1" ht="19.5" customHeight="1" thickBot="1" x14ac:dyDescent="0.3">
      <c r="A468" s="138"/>
      <c r="B468" s="226"/>
      <c r="C468" s="204"/>
      <c r="D468" s="219" t="str">
        <f>HYPERLINK("https://miamia.ru/search/index.php?q="&amp;Q468&amp;"&amp;s=Поиск?utm_source=Excel&amp;utm_medium=Nalichie&amp;utm_content="&amp;Q468&amp;"","Посмотреть большую фотографию на сайте")</f>
        <v>Посмотреть большую фотографию на сайте</v>
      </c>
      <c r="E468" s="220"/>
      <c r="F468" s="220"/>
      <c r="G468" s="220"/>
      <c r="H468" s="220"/>
      <c r="I468" s="220"/>
      <c r="J468" s="220"/>
      <c r="K468" s="220"/>
      <c r="L468" s="220"/>
      <c r="M468" s="220"/>
      <c r="N468" s="221"/>
      <c r="O468" s="118" t="str">
        <f ca="1">IF(D468="цвет",SUM(O469:INDIRECT("N"&amp;R468)),IF(SUM(E468:N468)=0,"",SUM(E468:N468)))</f>
        <v/>
      </c>
      <c r="P468" s="109" t="s">
        <v>54</v>
      </c>
      <c r="Q468" s="110">
        <f t="shared" si="14"/>
        <v>7393</v>
      </c>
      <c r="R468" s="111">
        <f t="shared" ca="1" si="15"/>
        <v>468</v>
      </c>
      <c r="S468" s="119"/>
      <c r="T468" s="120"/>
      <c r="U468" s="114" t="e">
        <f>VLOOKUP(C468,Лист2!A$1:B$899,2,FALSE)</f>
        <v>#N/A</v>
      </c>
      <c r="V468" s="114"/>
      <c r="W468" s="114"/>
      <c r="X468" s="114"/>
      <c r="Y468" s="114"/>
      <c r="Z468" s="114"/>
    </row>
    <row r="469" spans="1:26" customFormat="1" ht="17.25" thickBot="1" x14ac:dyDescent="0.3">
      <c r="A469" s="138"/>
      <c r="B469" s="237" t="s">
        <v>547</v>
      </c>
      <c r="C469" s="132">
        <v>7395</v>
      </c>
      <c r="D469" s="133" t="s">
        <v>9</v>
      </c>
      <c r="E469" s="105" t="s">
        <v>10</v>
      </c>
      <c r="F469" s="105" t="s">
        <v>17</v>
      </c>
      <c r="G469" s="106" t="s">
        <v>18</v>
      </c>
      <c r="H469" s="198" t="s">
        <v>19</v>
      </c>
      <c r="I469" s="106"/>
      <c r="J469" s="106"/>
      <c r="K469" s="106"/>
      <c r="L469" s="106"/>
      <c r="M469" s="106"/>
      <c r="N469" s="107"/>
      <c r="O469" s="108">
        <f ca="1">IF(D469="цвет",SUM(O470:INDIRECT("N"&amp;R469)),IF(SUM(E469:N469)=0,"",SUM(E469:N469)))</f>
        <v>0</v>
      </c>
      <c r="P469" s="109">
        <v>2324</v>
      </c>
      <c r="Q469" s="110">
        <f t="shared" si="14"/>
        <v>7395</v>
      </c>
      <c r="R469" s="111">
        <f t="shared" ca="1" si="15"/>
        <v>472</v>
      </c>
      <c r="S469" s="112">
        <f>IF(U469&gt;0,ROUND((U469),0),ROUND((P469*$P$1),0))</f>
        <v>990</v>
      </c>
      <c r="T469" s="113">
        <f ca="1">O469*S469</f>
        <v>0</v>
      </c>
      <c r="U469" s="114">
        <f>VLOOKUP(C469,Лист2!A$1:B$899,2,FALSE)</f>
        <v>990</v>
      </c>
      <c r="V469" s="114"/>
      <c r="W469" s="114"/>
      <c r="X469" s="114"/>
      <c r="Y469" s="114"/>
      <c r="Z469" s="114"/>
    </row>
    <row r="470" spans="1:26" customFormat="1" ht="17.25" thickBot="1" x14ac:dyDescent="0.3">
      <c r="A470" s="138"/>
      <c r="B470" s="225"/>
      <c r="C470" s="115"/>
      <c r="D470" s="203" t="s">
        <v>37</v>
      </c>
      <c r="E470" s="117"/>
      <c r="F470" s="277"/>
      <c r="G470" s="117"/>
      <c r="H470" s="117"/>
      <c r="I470" s="117"/>
      <c r="J470" s="117"/>
      <c r="K470" s="117"/>
      <c r="L470" s="117"/>
      <c r="M470" s="117"/>
      <c r="N470" s="117"/>
      <c r="O470" s="118" t="str">
        <f ca="1">IF(D470="цвет",SUM(O471:INDIRECT("N"&amp;R470)),IF(SUM(E470:N470)=0,"",SUM(E470:N470)))</f>
        <v/>
      </c>
      <c r="P470" s="109" t="s">
        <v>54</v>
      </c>
      <c r="Q470" s="110">
        <f t="shared" si="14"/>
        <v>7395</v>
      </c>
      <c r="R470" s="111">
        <f t="shared" ca="1" si="15"/>
        <v>472</v>
      </c>
      <c r="S470" s="119"/>
      <c r="T470" s="120"/>
      <c r="U470" s="114" t="e">
        <f>VLOOKUP(C470,Лист2!A$1:B$899,2,FALSE)</f>
        <v>#N/A</v>
      </c>
      <c r="V470" s="114"/>
      <c r="W470" s="114"/>
      <c r="X470" s="114"/>
      <c r="Y470" s="114"/>
      <c r="Z470" s="114"/>
    </row>
    <row r="471" spans="1:26" customFormat="1" ht="135" customHeight="1" x14ac:dyDescent="0.25">
      <c r="A471" s="138"/>
      <c r="B471" s="238"/>
      <c r="C471" s="188"/>
      <c r="D471" s="227" t="s">
        <v>550</v>
      </c>
      <c r="E471" s="228"/>
      <c r="F471" s="228"/>
      <c r="G471" s="228"/>
      <c r="H471" s="228"/>
      <c r="I471" s="228"/>
      <c r="J471" s="228"/>
      <c r="K471" s="228"/>
      <c r="L471" s="228"/>
      <c r="M471" s="228"/>
      <c r="N471" s="229"/>
      <c r="O471" s="118" t="str">
        <f ca="1">IF(D471="цвет",SUM(O472:INDIRECT("N"&amp;R471)),IF(SUM(E471:N471)=0,"",SUM(E471:N471)))</f>
        <v/>
      </c>
      <c r="P471" s="109" t="s">
        <v>54</v>
      </c>
      <c r="Q471" s="110">
        <f t="shared" si="14"/>
        <v>7395</v>
      </c>
      <c r="R471" s="111">
        <f t="shared" ca="1" si="15"/>
        <v>472</v>
      </c>
      <c r="S471" s="119"/>
      <c r="T471" s="120"/>
      <c r="U471" s="114" t="e">
        <f>VLOOKUP(C471,Лист2!A$1:B$899,2,FALSE)</f>
        <v>#N/A</v>
      </c>
      <c r="V471" s="114"/>
      <c r="W471" s="114"/>
      <c r="X471" s="114"/>
      <c r="Y471" s="114"/>
      <c r="Z471" s="114"/>
    </row>
    <row r="472" spans="1:26" customFormat="1" ht="19.5" customHeight="1" thickBot="1" x14ac:dyDescent="0.3">
      <c r="A472" s="138"/>
      <c r="B472" s="226"/>
      <c r="C472" s="204"/>
      <c r="D472" s="219" t="str">
        <f>HYPERLINK("https://miamia.ru/search/index.php?q="&amp;Q472&amp;"&amp;s=Поиск?utm_source=Excel&amp;utm_medium=Nalichie&amp;utm_content="&amp;Q472&amp;"","Посмотреть большую фотографию на сайте")</f>
        <v>Посмотреть большую фотографию на сайте</v>
      </c>
      <c r="E472" s="220"/>
      <c r="F472" s="220"/>
      <c r="G472" s="220"/>
      <c r="H472" s="220"/>
      <c r="I472" s="220"/>
      <c r="J472" s="220"/>
      <c r="K472" s="220"/>
      <c r="L472" s="220"/>
      <c r="M472" s="220"/>
      <c r="N472" s="221"/>
      <c r="O472" s="118" t="str">
        <f ca="1">IF(D472="цвет",SUM(O473:INDIRECT("N"&amp;R472)),IF(SUM(E472:N472)=0,"",SUM(E472:N472)))</f>
        <v/>
      </c>
      <c r="P472" s="109" t="s">
        <v>54</v>
      </c>
      <c r="Q472" s="110">
        <f t="shared" si="14"/>
        <v>7395</v>
      </c>
      <c r="R472" s="111">
        <f t="shared" ca="1" si="15"/>
        <v>472</v>
      </c>
      <c r="S472" s="119"/>
      <c r="T472" s="120"/>
      <c r="U472" s="114" t="e">
        <f>VLOOKUP(C472,Лист2!A$1:B$899,2,FALSE)</f>
        <v>#N/A</v>
      </c>
      <c r="V472" s="114"/>
      <c r="W472" s="114"/>
      <c r="X472" s="114"/>
      <c r="Y472" s="114"/>
      <c r="Z472" s="114"/>
    </row>
    <row r="473" spans="1:26" customFormat="1" ht="17.25" thickBot="1" x14ac:dyDescent="0.3">
      <c r="A473" s="138"/>
      <c r="B473" s="237" t="s">
        <v>547</v>
      </c>
      <c r="C473" s="132">
        <v>7396</v>
      </c>
      <c r="D473" s="133" t="s">
        <v>9</v>
      </c>
      <c r="E473" s="105" t="s">
        <v>10</v>
      </c>
      <c r="F473" s="106" t="s">
        <v>11</v>
      </c>
      <c r="G473" s="106" t="s">
        <v>12</v>
      </c>
      <c r="H473" s="106" t="s">
        <v>13</v>
      </c>
      <c r="I473" s="106" t="s">
        <v>14</v>
      </c>
      <c r="J473" s="106" t="s">
        <v>15</v>
      </c>
      <c r="K473" s="106" t="s">
        <v>16</v>
      </c>
      <c r="L473" s="106"/>
      <c r="M473" s="106"/>
      <c r="N473" s="107"/>
      <c r="O473" s="108">
        <f ca="1">IF(D473="цвет",SUM(O474:INDIRECT("N"&amp;R473)),IF(SUM(E473:N473)=0,"",SUM(E473:N473)))</f>
        <v>0</v>
      </c>
      <c r="P473" s="109">
        <v>2970</v>
      </c>
      <c r="Q473" s="110">
        <f t="shared" si="14"/>
        <v>7396</v>
      </c>
      <c r="R473" s="111">
        <f t="shared" ca="1" si="15"/>
        <v>476</v>
      </c>
      <c r="S473" s="112">
        <f>IF(U473&gt;0,ROUND((U473),0),ROUND((P473*$P$1),0))</f>
        <v>1290</v>
      </c>
      <c r="T473" s="113">
        <f ca="1">O473*S473</f>
        <v>0</v>
      </c>
      <c r="U473" s="114">
        <f>VLOOKUP(C473,Лист2!A$1:B$899,2,FALSE)</f>
        <v>1290</v>
      </c>
      <c r="V473" s="114"/>
      <c r="W473" s="114"/>
      <c r="X473" s="114"/>
      <c r="Y473" s="114"/>
      <c r="Z473" s="114"/>
    </row>
    <row r="474" spans="1:26" customFormat="1" ht="17.25" thickBot="1" x14ac:dyDescent="0.3">
      <c r="A474" s="138"/>
      <c r="B474" s="225"/>
      <c r="C474" s="115"/>
      <c r="D474" s="203" t="s">
        <v>37</v>
      </c>
      <c r="E474" s="117"/>
      <c r="F474" s="277"/>
      <c r="G474" s="117"/>
      <c r="H474" s="117"/>
      <c r="I474" s="117"/>
      <c r="J474" s="117"/>
      <c r="K474" s="276"/>
      <c r="L474" s="117"/>
      <c r="M474" s="117"/>
      <c r="N474" s="117"/>
      <c r="O474" s="118" t="str">
        <f ca="1">IF(D474="цвет",SUM(O475:INDIRECT("N"&amp;R474)),IF(SUM(E474:N474)=0,"",SUM(E474:N474)))</f>
        <v/>
      </c>
      <c r="P474" s="109" t="s">
        <v>54</v>
      </c>
      <c r="Q474" s="110">
        <f t="shared" si="14"/>
        <v>7396</v>
      </c>
      <c r="R474" s="111">
        <f t="shared" ca="1" si="15"/>
        <v>476</v>
      </c>
      <c r="S474" s="119"/>
      <c r="T474" s="120"/>
      <c r="U474" s="114" t="e">
        <f>VLOOKUP(C474,Лист2!A$1:B$899,2,FALSE)</f>
        <v>#N/A</v>
      </c>
      <c r="V474" s="114"/>
      <c r="W474" s="114"/>
      <c r="X474" s="114"/>
      <c r="Y474" s="114"/>
      <c r="Z474" s="114"/>
    </row>
    <row r="475" spans="1:26" customFormat="1" ht="135" customHeight="1" x14ac:dyDescent="0.25">
      <c r="A475" s="138"/>
      <c r="B475" s="238"/>
      <c r="C475" s="188"/>
      <c r="D475" s="227" t="s">
        <v>551</v>
      </c>
      <c r="E475" s="228"/>
      <c r="F475" s="228"/>
      <c r="G475" s="228"/>
      <c r="H475" s="228"/>
      <c r="I475" s="228"/>
      <c r="J475" s="228"/>
      <c r="K475" s="228"/>
      <c r="L475" s="228"/>
      <c r="M475" s="228"/>
      <c r="N475" s="229"/>
      <c r="O475" s="118" t="str">
        <f ca="1">IF(D475="цвет",SUM(O476:INDIRECT("N"&amp;R475)),IF(SUM(E475:N475)=0,"",SUM(E475:N475)))</f>
        <v/>
      </c>
      <c r="P475" s="109" t="s">
        <v>54</v>
      </c>
      <c r="Q475" s="110">
        <f t="shared" si="14"/>
        <v>7396</v>
      </c>
      <c r="R475" s="111">
        <f t="shared" ca="1" si="15"/>
        <v>476</v>
      </c>
      <c r="S475" s="119"/>
      <c r="T475" s="120"/>
      <c r="U475" s="114" t="e">
        <f>VLOOKUP(C475,Лист2!A$1:B$899,2,FALSE)</f>
        <v>#N/A</v>
      </c>
      <c r="V475" s="114"/>
      <c r="W475" s="114"/>
      <c r="X475" s="114"/>
      <c r="Y475" s="114"/>
      <c r="Z475" s="114"/>
    </row>
    <row r="476" spans="1:26" customFormat="1" ht="19.5" customHeight="1" thickBot="1" x14ac:dyDescent="0.3">
      <c r="A476" s="138"/>
      <c r="B476" s="226"/>
      <c r="C476" s="204"/>
      <c r="D476" s="219" t="str">
        <f>HYPERLINK("https://miamia.ru/search/index.php?q="&amp;Q476&amp;"&amp;s=Поиск?utm_source=Excel&amp;utm_medium=Nalichie&amp;utm_content="&amp;Q476&amp;"","Посмотреть большую фотографию на сайте")</f>
        <v>Посмотреть большую фотографию на сайте</v>
      </c>
      <c r="E476" s="220"/>
      <c r="F476" s="220"/>
      <c r="G476" s="220"/>
      <c r="H476" s="220"/>
      <c r="I476" s="220"/>
      <c r="J476" s="220"/>
      <c r="K476" s="220"/>
      <c r="L476" s="220"/>
      <c r="M476" s="220"/>
      <c r="N476" s="221"/>
      <c r="O476" s="118" t="str">
        <f ca="1">IF(D476="цвет",SUM(O477:INDIRECT("N"&amp;R476)),IF(SUM(E476:N476)=0,"",SUM(E476:N476)))</f>
        <v/>
      </c>
      <c r="P476" s="109" t="s">
        <v>54</v>
      </c>
      <c r="Q476" s="110">
        <f t="shared" si="14"/>
        <v>7396</v>
      </c>
      <c r="R476" s="111">
        <f t="shared" ca="1" si="15"/>
        <v>476</v>
      </c>
      <c r="S476" s="119"/>
      <c r="T476" s="120"/>
      <c r="U476" s="114" t="e">
        <f>VLOOKUP(C476,Лист2!A$1:B$899,2,FALSE)</f>
        <v>#N/A</v>
      </c>
      <c r="V476" s="114"/>
      <c r="W476" s="114"/>
      <c r="X476" s="114"/>
      <c r="Y476" s="114"/>
      <c r="Z476" s="114"/>
    </row>
    <row r="477" spans="1:26" customFormat="1" ht="17.25" thickBot="1" x14ac:dyDescent="0.3">
      <c r="A477" s="138"/>
      <c r="B477" s="237" t="s">
        <v>547</v>
      </c>
      <c r="C477" s="132">
        <v>7397</v>
      </c>
      <c r="D477" s="133" t="s">
        <v>9</v>
      </c>
      <c r="E477" s="105" t="s">
        <v>10</v>
      </c>
      <c r="F477" s="106" t="s">
        <v>11</v>
      </c>
      <c r="G477" s="106" t="s">
        <v>12</v>
      </c>
      <c r="H477" s="106" t="s">
        <v>13</v>
      </c>
      <c r="I477" s="106" t="s">
        <v>14</v>
      </c>
      <c r="J477" s="106" t="s">
        <v>15</v>
      </c>
      <c r="K477" s="106" t="s">
        <v>16</v>
      </c>
      <c r="L477" s="106"/>
      <c r="M477" s="106"/>
      <c r="N477" s="107"/>
      <c r="O477" s="108">
        <f ca="1">IF(D477="цвет",SUM(O478:INDIRECT("N"&amp;R477)),IF(SUM(E477:N477)=0,"",SUM(E477:N477)))</f>
        <v>0</v>
      </c>
      <c r="P477" s="109">
        <v>2453</v>
      </c>
      <c r="Q477" s="110">
        <f t="shared" si="14"/>
        <v>7397</v>
      </c>
      <c r="R477" s="111">
        <f t="shared" ca="1" si="15"/>
        <v>480</v>
      </c>
      <c r="S477" s="112">
        <f>IF(U477&gt;0,ROUND((U477),0),ROUND((P477*$P$1),0))</f>
        <v>990</v>
      </c>
      <c r="T477" s="113">
        <f ca="1">O477*S477</f>
        <v>0</v>
      </c>
      <c r="U477" s="114">
        <f>VLOOKUP(C477,Лист2!A$1:B$899,2,FALSE)</f>
        <v>990</v>
      </c>
      <c r="V477" s="114"/>
      <c r="W477" s="114"/>
      <c r="X477" s="114"/>
      <c r="Y477" s="114"/>
      <c r="Z477" s="114"/>
    </row>
    <row r="478" spans="1:26" customFormat="1" ht="17.25" thickBot="1" x14ac:dyDescent="0.3">
      <c r="A478" s="138"/>
      <c r="B478" s="225"/>
      <c r="C478" s="115"/>
      <c r="D478" s="203" t="s">
        <v>37</v>
      </c>
      <c r="E478" s="117"/>
      <c r="F478" s="117"/>
      <c r="G478" s="117"/>
      <c r="H478" s="117"/>
      <c r="I478" s="276"/>
      <c r="J478" s="117"/>
      <c r="K478" s="117"/>
      <c r="L478" s="117"/>
      <c r="M478" s="117"/>
      <c r="N478" s="117"/>
      <c r="O478" s="118" t="str">
        <f ca="1">IF(D478="цвет",SUM(O479:INDIRECT("N"&amp;R478)),IF(SUM(E478:N478)=0,"",SUM(E478:N478)))</f>
        <v/>
      </c>
      <c r="P478" s="109" t="s">
        <v>54</v>
      </c>
      <c r="Q478" s="110">
        <f t="shared" si="14"/>
        <v>7397</v>
      </c>
      <c r="R478" s="111">
        <f t="shared" ca="1" si="15"/>
        <v>480</v>
      </c>
      <c r="S478" s="119"/>
      <c r="T478" s="120"/>
      <c r="U478" s="114" t="e">
        <f>VLOOKUP(C478,Лист2!A$1:B$899,2,FALSE)</f>
        <v>#N/A</v>
      </c>
      <c r="V478" s="114"/>
      <c r="W478" s="114"/>
      <c r="X478" s="114"/>
      <c r="Y478" s="114"/>
      <c r="Z478" s="114"/>
    </row>
    <row r="479" spans="1:26" customFormat="1" ht="135" customHeight="1" x14ac:dyDescent="0.25">
      <c r="A479" s="138"/>
      <c r="B479" s="238"/>
      <c r="C479" s="188"/>
      <c r="D479" s="227" t="s">
        <v>552</v>
      </c>
      <c r="E479" s="228"/>
      <c r="F479" s="228"/>
      <c r="G479" s="228"/>
      <c r="H479" s="228"/>
      <c r="I479" s="228"/>
      <c r="J479" s="228"/>
      <c r="K479" s="228"/>
      <c r="L479" s="228"/>
      <c r="M479" s="228"/>
      <c r="N479" s="229"/>
      <c r="O479" s="118" t="str">
        <f ca="1">IF(D479="цвет",SUM(O480:INDIRECT("N"&amp;R479)),IF(SUM(E479:N479)=0,"",SUM(E479:N479)))</f>
        <v/>
      </c>
      <c r="P479" s="109" t="s">
        <v>54</v>
      </c>
      <c r="Q479" s="110">
        <f t="shared" si="14"/>
        <v>7397</v>
      </c>
      <c r="R479" s="111">
        <f t="shared" ca="1" si="15"/>
        <v>480</v>
      </c>
      <c r="S479" s="119"/>
      <c r="T479" s="120"/>
      <c r="U479" s="114" t="e">
        <f>VLOOKUP(C479,Лист2!A$1:B$899,2,FALSE)</f>
        <v>#N/A</v>
      </c>
      <c r="V479" s="114"/>
      <c r="W479" s="114"/>
      <c r="X479" s="114"/>
      <c r="Y479" s="114"/>
      <c r="Z479" s="114"/>
    </row>
    <row r="480" spans="1:26" customFormat="1" ht="19.5" customHeight="1" thickBot="1" x14ac:dyDescent="0.3">
      <c r="A480" s="138"/>
      <c r="B480" s="226"/>
      <c r="C480" s="204"/>
      <c r="D480" s="219" t="str">
        <f>HYPERLINK("https://miamia.ru/search/index.php?q="&amp;Q480&amp;"&amp;s=Поиск?utm_source=Excel&amp;utm_medium=Nalichie&amp;utm_content="&amp;Q480&amp;"","Посмотреть большую фотографию на сайте")</f>
        <v>Посмотреть большую фотографию на сайте</v>
      </c>
      <c r="E480" s="220"/>
      <c r="F480" s="220"/>
      <c r="G480" s="220"/>
      <c r="H480" s="220"/>
      <c r="I480" s="220"/>
      <c r="J480" s="220"/>
      <c r="K480" s="220"/>
      <c r="L480" s="220"/>
      <c r="M480" s="220"/>
      <c r="N480" s="221"/>
      <c r="O480" s="118" t="str">
        <f ca="1">IF(D480="цвет",SUM(O481:INDIRECT("N"&amp;R480)),IF(SUM(E480:N480)=0,"",SUM(E480:N480)))</f>
        <v/>
      </c>
      <c r="P480" s="109" t="s">
        <v>54</v>
      </c>
      <c r="Q480" s="110">
        <f t="shared" si="14"/>
        <v>7397</v>
      </c>
      <c r="R480" s="111">
        <f t="shared" ca="1" si="15"/>
        <v>480</v>
      </c>
      <c r="S480" s="119"/>
      <c r="T480" s="120"/>
      <c r="U480" s="114" t="e">
        <f>VLOOKUP(C480,Лист2!A$1:B$899,2,FALSE)</f>
        <v>#N/A</v>
      </c>
      <c r="V480" s="114"/>
      <c r="W480" s="114"/>
      <c r="X480" s="114"/>
      <c r="Y480" s="114"/>
      <c r="Z480" s="114"/>
    </row>
    <row r="481" spans="1:26" customFormat="1" ht="23.25" customHeight="1" thickBot="1" x14ac:dyDescent="0.3">
      <c r="A481" s="137"/>
      <c r="B481" s="122" t="s">
        <v>553</v>
      </c>
      <c r="C481" s="123"/>
      <c r="D481" s="124"/>
      <c r="E481" s="125"/>
      <c r="F481" s="125"/>
      <c r="G481" s="125"/>
      <c r="H481" s="125"/>
      <c r="I481" s="125"/>
      <c r="J481" s="125"/>
      <c r="K481" s="125"/>
      <c r="L481" s="125"/>
      <c r="M481" s="125"/>
      <c r="N481" s="126"/>
      <c r="O481" s="118" t="str">
        <f ca="1">IF(D481="цвет",SUM(O482:INDIRECT("N"&amp;R481)),IF(SUM(E481:N481)=0,"",SUM(E481:N481)))</f>
        <v/>
      </c>
      <c r="P481" s="109" t="s">
        <v>54</v>
      </c>
      <c r="Q481" s="110">
        <f t="shared" si="14"/>
        <v>7397</v>
      </c>
      <c r="R481" s="111">
        <f t="shared" ca="1" si="15"/>
        <v>486</v>
      </c>
      <c r="S481" s="114"/>
      <c r="T481" s="114"/>
      <c r="U481" s="114" t="e">
        <f>VLOOKUP(C481,Лист2!A$1:B$899,2,FALSE)</f>
        <v>#N/A</v>
      </c>
      <c r="V481" s="114"/>
      <c r="W481" s="114"/>
      <c r="X481" s="114"/>
      <c r="Y481" s="114"/>
      <c r="Z481" s="114"/>
    </row>
    <row r="482" spans="1:26" customFormat="1" ht="17.25" thickBot="1" x14ac:dyDescent="0.3">
      <c r="A482" s="102"/>
      <c r="B482" s="225" t="s">
        <v>554</v>
      </c>
      <c r="C482" s="103">
        <v>7360</v>
      </c>
      <c r="D482" s="104" t="s">
        <v>9</v>
      </c>
      <c r="E482" s="105" t="s">
        <v>10</v>
      </c>
      <c r="F482" s="105" t="s">
        <v>11</v>
      </c>
      <c r="G482" s="105" t="s">
        <v>12</v>
      </c>
      <c r="H482" s="106" t="s">
        <v>13</v>
      </c>
      <c r="I482" s="106" t="s">
        <v>14</v>
      </c>
      <c r="J482" s="105" t="s">
        <v>15</v>
      </c>
      <c r="K482" s="105" t="s">
        <v>16</v>
      </c>
      <c r="L482" s="105" t="s">
        <v>20</v>
      </c>
      <c r="M482" s="105" t="s">
        <v>21</v>
      </c>
      <c r="N482" s="107"/>
      <c r="O482" s="108">
        <f ca="1">IF(D482="цвет",SUM(O483:INDIRECT("N"&amp;R482)),IF(SUM(E482:N482)=0,"",SUM(E482:N482)))</f>
        <v>0</v>
      </c>
      <c r="P482" s="109">
        <v>902</v>
      </c>
      <c r="Q482" s="110">
        <f t="shared" si="14"/>
        <v>7360</v>
      </c>
      <c r="R482" s="111">
        <f t="shared" ca="1" si="15"/>
        <v>486</v>
      </c>
      <c r="S482" s="112">
        <f>IF(U482&gt;0,ROUND((U482),0),ROUND((P482*$P$1),0))</f>
        <v>490</v>
      </c>
      <c r="T482" s="113">
        <f ca="1">O482*S482</f>
        <v>0</v>
      </c>
      <c r="U482" s="114">
        <f>VLOOKUP(C482,Лист2!A$1:B$899,2,FALSE)</f>
        <v>490</v>
      </c>
      <c r="V482" s="114"/>
      <c r="W482" s="114"/>
      <c r="X482" s="114"/>
      <c r="Y482" s="114"/>
      <c r="Z482" s="114"/>
    </row>
    <row r="483" spans="1:26" customFormat="1" ht="17.25" thickBot="1" x14ac:dyDescent="0.3">
      <c r="A483" s="102"/>
      <c r="B483" s="225"/>
      <c r="C483" s="115"/>
      <c r="D483" s="116" t="s">
        <v>28</v>
      </c>
      <c r="E483" s="131"/>
      <c r="F483" s="131"/>
      <c r="G483" s="131"/>
      <c r="H483" s="131"/>
      <c r="I483" s="131"/>
      <c r="J483" s="144"/>
      <c r="K483" s="144"/>
      <c r="L483" s="131"/>
      <c r="M483" s="131"/>
      <c r="N483" s="117"/>
      <c r="O483" s="118" t="str">
        <f ca="1">IF(D483="цвет",SUM(O484:INDIRECT("N"&amp;R483)),IF(SUM(E483:N483)=0,"",SUM(E483:N483)))</f>
        <v/>
      </c>
      <c r="P483" s="109" t="s">
        <v>54</v>
      </c>
      <c r="Q483" s="110">
        <f t="shared" si="14"/>
        <v>7360</v>
      </c>
      <c r="R483" s="111">
        <f t="shared" ca="1" si="15"/>
        <v>486</v>
      </c>
      <c r="S483" s="119"/>
      <c r="T483" s="120"/>
      <c r="U483" s="114" t="e">
        <f>VLOOKUP(C483,Лист2!A$1:B$899,2,FALSE)</f>
        <v>#N/A</v>
      </c>
      <c r="V483" s="114"/>
      <c r="W483" s="114"/>
      <c r="X483" s="114"/>
      <c r="Y483" s="114"/>
      <c r="Z483" s="114"/>
    </row>
    <row r="484" spans="1:26" customFormat="1" ht="17.25" thickBot="1" x14ac:dyDescent="0.3">
      <c r="A484" s="102"/>
      <c r="B484" s="225"/>
      <c r="C484" s="115"/>
      <c r="D484" s="116" t="s">
        <v>555</v>
      </c>
      <c r="E484" s="117"/>
      <c r="F484" s="117"/>
      <c r="G484" s="117"/>
      <c r="H484" s="117"/>
      <c r="I484" s="117"/>
      <c r="J484" s="117"/>
      <c r="K484" s="276"/>
      <c r="L484" s="276"/>
      <c r="M484" s="117"/>
      <c r="N484" s="117"/>
      <c r="O484" s="118" t="str">
        <f ca="1">IF(D484="цвет",SUM(O485:INDIRECT("N"&amp;R484)),IF(SUM(E484:N484)=0,"",SUM(E484:N484)))</f>
        <v/>
      </c>
      <c r="P484" s="109" t="s">
        <v>54</v>
      </c>
      <c r="Q484" s="110">
        <f t="shared" si="14"/>
        <v>7360</v>
      </c>
      <c r="R484" s="111">
        <f t="shared" ca="1" si="15"/>
        <v>486</v>
      </c>
      <c r="S484" s="119"/>
      <c r="T484" s="120"/>
      <c r="U484" s="114" t="e">
        <f>VLOOKUP(C484,Лист2!A$1:B$899,2,FALSE)</f>
        <v>#N/A</v>
      </c>
      <c r="V484" s="114"/>
      <c r="W484" s="114"/>
      <c r="X484" s="114"/>
      <c r="Y484" s="114"/>
      <c r="Z484" s="114"/>
    </row>
    <row r="485" spans="1:26" customFormat="1" ht="117" customHeight="1" x14ac:dyDescent="0.25">
      <c r="A485" s="102"/>
      <c r="B485" s="225"/>
      <c r="C485" s="115"/>
      <c r="D485" s="227" t="s">
        <v>556</v>
      </c>
      <c r="E485" s="228"/>
      <c r="F485" s="228"/>
      <c r="G485" s="228"/>
      <c r="H485" s="228"/>
      <c r="I485" s="228"/>
      <c r="J485" s="228"/>
      <c r="K485" s="228"/>
      <c r="L485" s="228"/>
      <c r="M485" s="228"/>
      <c r="N485" s="229"/>
      <c r="O485" s="118" t="str">
        <f ca="1">IF(D485="цвет",SUM(O486:INDIRECT("N"&amp;R485)),IF(SUM(E485:N485)=0,"",SUM(E485:N485)))</f>
        <v/>
      </c>
      <c r="P485" s="109" t="s">
        <v>54</v>
      </c>
      <c r="Q485" s="110">
        <f t="shared" si="14"/>
        <v>7360</v>
      </c>
      <c r="R485" s="111">
        <f t="shared" ca="1" si="15"/>
        <v>486</v>
      </c>
      <c r="S485" s="119"/>
      <c r="T485" s="120"/>
      <c r="U485" s="114" t="e">
        <f>VLOOKUP(C485,Лист2!A$1:B$899,2,FALSE)</f>
        <v>#N/A</v>
      </c>
      <c r="V485" s="114"/>
      <c r="W485" s="114"/>
      <c r="X485" s="114"/>
      <c r="Y485" s="114"/>
      <c r="Z485" s="114"/>
    </row>
    <row r="486" spans="1:26" customFormat="1" ht="17.45" customHeight="1" thickBot="1" x14ac:dyDescent="0.3">
      <c r="A486" s="102"/>
      <c r="B486" s="226"/>
      <c r="C486" s="121"/>
      <c r="D486" s="219" t="str">
        <f>HYPERLINK("https://miamia.ru/search/index.php?q="&amp;Q486&amp;"&amp;s=Поиск?utm_source=Excel&amp;utm_medium=Nalichie&amp;utm_content="&amp;Q486&amp;"","Посмотреть большую фотографию на сайте")</f>
        <v>Посмотреть большую фотографию на сайте</v>
      </c>
      <c r="E486" s="220"/>
      <c r="F486" s="220"/>
      <c r="G486" s="220"/>
      <c r="H486" s="220"/>
      <c r="I486" s="220"/>
      <c r="J486" s="220"/>
      <c r="K486" s="220"/>
      <c r="L486" s="220"/>
      <c r="M486" s="220"/>
      <c r="N486" s="221"/>
      <c r="O486" s="118" t="str">
        <f ca="1">IF(D486="цвет",SUM(O487:INDIRECT("N"&amp;R486)),IF(SUM(E486:N486)=0,"",SUM(E486:N486)))</f>
        <v/>
      </c>
      <c r="P486" s="109" t="s">
        <v>54</v>
      </c>
      <c r="Q486" s="110">
        <f t="shared" si="14"/>
        <v>7360</v>
      </c>
      <c r="R486" s="111">
        <f t="shared" ca="1" si="15"/>
        <v>486</v>
      </c>
      <c r="S486" s="119"/>
      <c r="T486" s="120"/>
      <c r="U486" s="114" t="e">
        <f>VLOOKUP(C486,Лист2!A$1:B$899,2,FALSE)</f>
        <v>#N/A</v>
      </c>
      <c r="V486" s="114"/>
      <c r="W486" s="114"/>
      <c r="X486" s="114"/>
      <c r="Y486" s="114"/>
      <c r="Z486" s="114"/>
    </row>
    <row r="487" spans="1:26" customFormat="1" ht="17.25" thickBot="1" x14ac:dyDescent="0.3">
      <c r="A487" s="138"/>
      <c r="B487" s="237" t="s">
        <v>554</v>
      </c>
      <c r="C487" s="132">
        <v>7363</v>
      </c>
      <c r="D487" s="133" t="s">
        <v>9</v>
      </c>
      <c r="E487" s="105" t="s">
        <v>10</v>
      </c>
      <c r="F487" s="105" t="s">
        <v>17</v>
      </c>
      <c r="G487" s="106" t="s">
        <v>18</v>
      </c>
      <c r="H487" s="106" t="s">
        <v>19</v>
      </c>
      <c r="I487" s="106" t="s">
        <v>22</v>
      </c>
      <c r="J487" s="106"/>
      <c r="K487" s="106"/>
      <c r="L487" s="106"/>
      <c r="M487" s="106"/>
      <c r="N487" s="107"/>
      <c r="O487" s="108">
        <f ca="1">IF(D487="цвет",SUM(O488:INDIRECT("N"&amp;R487)),IF(SUM(E487:N487)=0,"",SUM(E487:N487)))</f>
        <v>0</v>
      </c>
      <c r="P487" s="109">
        <v>1807</v>
      </c>
      <c r="Q487" s="110">
        <f t="shared" si="14"/>
        <v>7363</v>
      </c>
      <c r="R487" s="111">
        <f t="shared" ca="1" si="15"/>
        <v>491</v>
      </c>
      <c r="S487" s="112">
        <f>IF(U487&gt;0,ROUND((U487),0),ROUND((P487*$P$1),0))</f>
        <v>790</v>
      </c>
      <c r="T487" s="113">
        <f ca="1">O487*S487</f>
        <v>0</v>
      </c>
      <c r="U487" s="114">
        <f>VLOOKUP(C487,Лист2!A$1:B$899,2,FALSE)</f>
        <v>790</v>
      </c>
      <c r="V487" s="114"/>
      <c r="W487" s="114"/>
      <c r="X487" s="114"/>
      <c r="Y487" s="114"/>
      <c r="Z487" s="114"/>
    </row>
    <row r="488" spans="1:26" customFormat="1" ht="17.25" thickBot="1" x14ac:dyDescent="0.3">
      <c r="A488" s="138"/>
      <c r="B488" s="225"/>
      <c r="C488" s="115"/>
      <c r="D488" s="134" t="s">
        <v>555</v>
      </c>
      <c r="E488" s="275"/>
      <c r="F488" s="275"/>
      <c r="G488" s="275"/>
      <c r="H488" s="144"/>
      <c r="I488" s="144"/>
      <c r="J488" s="131"/>
      <c r="K488" s="131"/>
      <c r="L488" s="131"/>
      <c r="M488" s="131"/>
      <c r="N488" s="131"/>
      <c r="O488" s="118" t="str">
        <f ca="1">IF(D488="цвет",SUM(O489:INDIRECT("N"&amp;R488)),IF(SUM(E488:N488)=0,"",SUM(E488:N488)))</f>
        <v/>
      </c>
      <c r="P488" s="109" t="s">
        <v>54</v>
      </c>
      <c r="Q488" s="110">
        <f t="shared" si="14"/>
        <v>7363</v>
      </c>
      <c r="R488" s="111">
        <f t="shared" ca="1" si="15"/>
        <v>491</v>
      </c>
      <c r="S488" s="119"/>
      <c r="T488" s="120"/>
      <c r="U488" s="114" t="e">
        <f>VLOOKUP(C488,Лист2!A$1:B$899,2,FALSE)</f>
        <v>#N/A</v>
      </c>
      <c r="V488" s="114"/>
      <c r="W488" s="114"/>
      <c r="X488" s="114"/>
      <c r="Y488" s="114"/>
      <c r="Z488" s="114"/>
    </row>
    <row r="489" spans="1:26" customFormat="1" ht="17.25" thickBot="1" x14ac:dyDescent="0.3">
      <c r="A489" s="138"/>
      <c r="B489" s="225"/>
      <c r="C489" s="115"/>
      <c r="D489" s="134" t="s">
        <v>28</v>
      </c>
      <c r="E489" s="131"/>
      <c r="F489" s="131"/>
      <c r="G489" s="131"/>
      <c r="H489" s="131"/>
      <c r="I489" s="131"/>
      <c r="J489" s="131"/>
      <c r="K489" s="131"/>
      <c r="L489" s="131"/>
      <c r="M489" s="131"/>
      <c r="N489" s="131"/>
      <c r="O489" s="118" t="str">
        <f ca="1">IF(D489="цвет",SUM(O490:INDIRECT("N"&amp;R489)),IF(SUM(E489:N489)=0,"",SUM(E489:N489)))</f>
        <v/>
      </c>
      <c r="P489" s="109" t="s">
        <v>54</v>
      </c>
      <c r="Q489" s="110">
        <f t="shared" si="14"/>
        <v>7363</v>
      </c>
      <c r="R489" s="111">
        <f t="shared" ca="1" si="15"/>
        <v>491</v>
      </c>
      <c r="S489" s="119"/>
      <c r="T489" s="120"/>
      <c r="U489" s="114" t="e">
        <f>VLOOKUP(C489,Лист2!A$1:B$899,2,FALSE)</f>
        <v>#N/A</v>
      </c>
      <c r="V489" s="114"/>
      <c r="W489" s="114"/>
      <c r="X489" s="114"/>
      <c r="Y489" s="114"/>
      <c r="Z489" s="114"/>
    </row>
    <row r="490" spans="1:26" customFormat="1" ht="117.75" customHeight="1" x14ac:dyDescent="0.25">
      <c r="A490" s="138"/>
      <c r="B490" s="238"/>
      <c r="C490" s="188"/>
      <c r="D490" s="227" t="s">
        <v>557</v>
      </c>
      <c r="E490" s="228"/>
      <c r="F490" s="228"/>
      <c r="G490" s="228"/>
      <c r="H490" s="228"/>
      <c r="I490" s="228"/>
      <c r="J490" s="228"/>
      <c r="K490" s="228"/>
      <c r="L490" s="228"/>
      <c r="M490" s="228"/>
      <c r="N490" s="229"/>
      <c r="O490" s="118" t="str">
        <f ca="1">IF(D490="цвет",SUM(O491:INDIRECT("N"&amp;R490)),IF(SUM(E490:N490)=0,"",SUM(E490:N490)))</f>
        <v/>
      </c>
      <c r="P490" s="109" t="s">
        <v>54</v>
      </c>
      <c r="Q490" s="110">
        <f t="shared" si="14"/>
        <v>7363</v>
      </c>
      <c r="R490" s="111">
        <f t="shared" ca="1" si="15"/>
        <v>491</v>
      </c>
      <c r="S490" s="119"/>
      <c r="T490" s="120"/>
      <c r="U490" s="114" t="e">
        <f>VLOOKUP(C490,Лист2!A$1:B$899,2,FALSE)</f>
        <v>#N/A</v>
      </c>
      <c r="V490" s="114"/>
      <c r="W490" s="114"/>
      <c r="X490" s="114"/>
      <c r="Y490" s="114"/>
      <c r="Z490" s="114"/>
    </row>
    <row r="491" spans="1:26" customFormat="1" ht="17.45" customHeight="1" thickBot="1" x14ac:dyDescent="0.3">
      <c r="A491" s="138"/>
      <c r="B491" s="226"/>
      <c r="C491" s="121"/>
      <c r="D491" s="219" t="str">
        <f>HYPERLINK("https://miamia.ru/search/index.php?q="&amp;Q491&amp;"&amp;s=Поиск?utm_source=Excel&amp;utm_medium=Nalichie&amp;utm_content="&amp;Q491&amp;"","Посмотреть большую фотографию на сайте")</f>
        <v>Посмотреть большую фотографию на сайте</v>
      </c>
      <c r="E491" s="220"/>
      <c r="F491" s="220"/>
      <c r="G491" s="220"/>
      <c r="H491" s="220"/>
      <c r="I491" s="220"/>
      <c r="J491" s="220"/>
      <c r="K491" s="220"/>
      <c r="L491" s="220"/>
      <c r="M491" s="220"/>
      <c r="N491" s="221"/>
      <c r="O491" s="118" t="str">
        <f ca="1">IF(D491="цвет",SUM(O492:INDIRECT("N"&amp;R491)),IF(SUM(E491:N491)=0,"",SUM(E491:N491)))</f>
        <v/>
      </c>
      <c r="P491" s="109" t="s">
        <v>54</v>
      </c>
      <c r="Q491" s="110">
        <f t="shared" si="14"/>
        <v>7363</v>
      </c>
      <c r="R491" s="111">
        <f t="shared" ca="1" si="15"/>
        <v>491</v>
      </c>
      <c r="S491" s="119"/>
      <c r="T491" s="120"/>
      <c r="U491" s="114" t="e">
        <f>VLOOKUP(C491,Лист2!A$1:B$899,2,FALSE)</f>
        <v>#N/A</v>
      </c>
      <c r="V491" s="114"/>
      <c r="W491" s="114"/>
      <c r="X491" s="114"/>
      <c r="Y491" s="114"/>
      <c r="Z491" s="114"/>
    </row>
    <row r="492" spans="1:26" customFormat="1" ht="17.25" thickBot="1" x14ac:dyDescent="0.3">
      <c r="A492" s="138"/>
      <c r="B492" s="237" t="s">
        <v>554</v>
      </c>
      <c r="C492" s="132">
        <v>7365</v>
      </c>
      <c r="D492" s="133" t="s">
        <v>9</v>
      </c>
      <c r="E492" s="105" t="s">
        <v>17</v>
      </c>
      <c r="F492" s="106" t="s">
        <v>18</v>
      </c>
      <c r="G492" s="106" t="s">
        <v>19</v>
      </c>
      <c r="H492" s="106" t="s">
        <v>22</v>
      </c>
      <c r="I492" s="106"/>
      <c r="J492" s="106"/>
      <c r="K492" s="106"/>
      <c r="L492" s="106"/>
      <c r="M492" s="106"/>
      <c r="N492" s="107"/>
      <c r="O492" s="108">
        <f ca="1">IF(D492="цвет",SUM(O493:INDIRECT("N"&amp;R492)),IF(SUM(E492:N492)=0,"",SUM(E492:N492)))</f>
        <v>0</v>
      </c>
      <c r="P492" s="109">
        <v>1807</v>
      </c>
      <c r="Q492" s="110">
        <f t="shared" si="14"/>
        <v>7365</v>
      </c>
      <c r="R492" s="111">
        <f t="shared" ca="1" si="15"/>
        <v>496</v>
      </c>
      <c r="S492" s="112">
        <f>IF(U492&gt;0,ROUND((U492),0),ROUND((P492*$P$1),0))</f>
        <v>790</v>
      </c>
      <c r="T492" s="113">
        <f ca="1">O492*S492</f>
        <v>0</v>
      </c>
      <c r="U492" s="114">
        <f>VLOOKUP(C492,Лист2!A$1:B$899,2,FALSE)</f>
        <v>790</v>
      </c>
      <c r="V492" s="114"/>
      <c r="W492" s="114"/>
      <c r="X492" s="114"/>
      <c r="Y492" s="114"/>
      <c r="Z492" s="114"/>
    </row>
    <row r="493" spans="1:26" customFormat="1" ht="17.25" thickBot="1" x14ac:dyDescent="0.3">
      <c r="A493" s="138"/>
      <c r="B493" s="225"/>
      <c r="C493" s="115"/>
      <c r="D493" s="134" t="s">
        <v>555</v>
      </c>
      <c r="E493" s="144"/>
      <c r="F493" s="275"/>
      <c r="G493" s="275"/>
      <c r="H493" s="131"/>
      <c r="I493" s="131"/>
      <c r="J493" s="131"/>
      <c r="K493" s="131"/>
      <c r="L493" s="131"/>
      <c r="M493" s="131"/>
      <c r="N493" s="131"/>
      <c r="O493" s="118" t="str">
        <f ca="1">IF(D493="цвет",SUM(O494:INDIRECT("N"&amp;R493)),IF(SUM(E493:N493)=0,"",SUM(E493:N493)))</f>
        <v/>
      </c>
      <c r="P493" s="109" t="s">
        <v>54</v>
      </c>
      <c r="Q493" s="110">
        <f t="shared" si="14"/>
        <v>7365</v>
      </c>
      <c r="R493" s="111">
        <f t="shared" ca="1" si="15"/>
        <v>496</v>
      </c>
      <c r="S493" s="119"/>
      <c r="T493" s="120"/>
      <c r="U493" s="114" t="e">
        <f>VLOOKUP(C493,Лист2!A$1:B$899,2,FALSE)</f>
        <v>#N/A</v>
      </c>
      <c r="V493" s="114"/>
      <c r="W493" s="114"/>
      <c r="X493" s="114"/>
      <c r="Y493" s="114"/>
      <c r="Z493" s="114"/>
    </row>
    <row r="494" spans="1:26" customFormat="1" ht="17.25" thickBot="1" x14ac:dyDescent="0.3">
      <c r="A494" s="138"/>
      <c r="B494" s="225"/>
      <c r="C494" s="115"/>
      <c r="D494" s="134" t="s">
        <v>28</v>
      </c>
      <c r="E494" s="131"/>
      <c r="F494" s="131"/>
      <c r="G494" s="131"/>
      <c r="H494" s="131"/>
      <c r="I494" s="131"/>
      <c r="J494" s="131"/>
      <c r="K494" s="131"/>
      <c r="L494" s="131"/>
      <c r="M494" s="131"/>
      <c r="N494" s="131"/>
      <c r="O494" s="118" t="str">
        <f ca="1">IF(D494="цвет",SUM(O495:INDIRECT("N"&amp;R494)),IF(SUM(E494:N494)=0,"",SUM(E494:N494)))</f>
        <v/>
      </c>
      <c r="P494" s="109" t="s">
        <v>54</v>
      </c>
      <c r="Q494" s="110">
        <f t="shared" si="14"/>
        <v>7365</v>
      </c>
      <c r="R494" s="111">
        <f t="shared" ca="1" si="15"/>
        <v>496</v>
      </c>
      <c r="S494" s="119"/>
      <c r="T494" s="120"/>
      <c r="U494" s="114" t="e">
        <f>VLOOKUP(C494,Лист2!A$1:B$899,2,FALSE)</f>
        <v>#N/A</v>
      </c>
      <c r="V494" s="114"/>
      <c r="W494" s="114"/>
      <c r="X494" s="114"/>
      <c r="Y494" s="114"/>
      <c r="Z494" s="114"/>
    </row>
    <row r="495" spans="1:26" customFormat="1" ht="117.75" customHeight="1" x14ac:dyDescent="0.25">
      <c r="A495" s="138"/>
      <c r="B495" s="238"/>
      <c r="C495" s="188"/>
      <c r="D495" s="227" t="s">
        <v>558</v>
      </c>
      <c r="E495" s="228"/>
      <c r="F495" s="228"/>
      <c r="G495" s="228"/>
      <c r="H495" s="228"/>
      <c r="I495" s="228"/>
      <c r="J495" s="228"/>
      <c r="K495" s="228"/>
      <c r="L495" s="228"/>
      <c r="M495" s="228"/>
      <c r="N495" s="229"/>
      <c r="O495" s="118" t="str">
        <f ca="1">IF(D495="цвет",SUM(O496:INDIRECT("N"&amp;R495)),IF(SUM(E495:N495)=0,"",SUM(E495:N495)))</f>
        <v/>
      </c>
      <c r="P495" s="109" t="s">
        <v>54</v>
      </c>
      <c r="Q495" s="110">
        <f t="shared" si="14"/>
        <v>7365</v>
      </c>
      <c r="R495" s="111">
        <f t="shared" ca="1" si="15"/>
        <v>496</v>
      </c>
      <c r="S495" s="119"/>
      <c r="T495" s="120"/>
      <c r="U495" s="114" t="e">
        <f>VLOOKUP(C495,Лист2!A$1:B$899,2,FALSE)</f>
        <v>#N/A</v>
      </c>
      <c r="V495" s="114"/>
      <c r="W495" s="114"/>
      <c r="X495" s="114"/>
      <c r="Y495" s="114"/>
      <c r="Z495" s="114"/>
    </row>
    <row r="496" spans="1:26" customFormat="1" ht="17.45" customHeight="1" thickBot="1" x14ac:dyDescent="0.3">
      <c r="A496" s="138"/>
      <c r="B496" s="226"/>
      <c r="C496" s="121"/>
      <c r="D496" s="219" t="str">
        <f>HYPERLINK("https://miamia.ru/search/index.php?q="&amp;Q496&amp;"&amp;s=Поиск?utm_source=Excel&amp;utm_medium=Nalichie&amp;utm_content="&amp;Q496&amp;"","Посмотреть большую фотографию на сайте")</f>
        <v>Посмотреть большую фотографию на сайте</v>
      </c>
      <c r="E496" s="220"/>
      <c r="F496" s="220"/>
      <c r="G496" s="220"/>
      <c r="H496" s="220"/>
      <c r="I496" s="220"/>
      <c r="J496" s="220"/>
      <c r="K496" s="220"/>
      <c r="L496" s="220"/>
      <c r="M496" s="220"/>
      <c r="N496" s="221"/>
      <c r="O496" s="118" t="str">
        <f ca="1">IF(D496="цвет",SUM(O497:INDIRECT("N"&amp;R496)),IF(SUM(E496:N496)=0,"",SUM(E496:N496)))</f>
        <v/>
      </c>
      <c r="P496" s="109" t="s">
        <v>54</v>
      </c>
      <c r="Q496" s="110">
        <f t="shared" si="14"/>
        <v>7365</v>
      </c>
      <c r="R496" s="111">
        <f t="shared" ca="1" si="15"/>
        <v>496</v>
      </c>
      <c r="S496" s="119"/>
      <c r="T496" s="120"/>
      <c r="U496" s="114" t="e">
        <f>VLOOKUP(C496,Лист2!A$1:B$899,2,FALSE)</f>
        <v>#N/A</v>
      </c>
      <c r="V496" s="114"/>
      <c r="W496" s="114"/>
      <c r="X496" s="114"/>
      <c r="Y496" s="114"/>
      <c r="Z496" s="114"/>
    </row>
    <row r="497" spans="1:26" customFormat="1" ht="17.25" thickBot="1" x14ac:dyDescent="0.3">
      <c r="A497" s="138"/>
      <c r="B497" s="237" t="s">
        <v>554</v>
      </c>
      <c r="C497" s="132">
        <v>7366</v>
      </c>
      <c r="D497" s="133" t="s">
        <v>9</v>
      </c>
      <c r="E497" s="105" t="s">
        <v>10</v>
      </c>
      <c r="F497" s="106" t="s">
        <v>11</v>
      </c>
      <c r="G497" s="106" t="s">
        <v>12</v>
      </c>
      <c r="H497" s="106" t="s">
        <v>13</v>
      </c>
      <c r="I497" s="106" t="s">
        <v>14</v>
      </c>
      <c r="J497" s="106" t="s">
        <v>15</v>
      </c>
      <c r="K497" s="106" t="s">
        <v>16</v>
      </c>
      <c r="L497" s="106"/>
      <c r="M497" s="106"/>
      <c r="N497" s="107"/>
      <c r="O497" s="108">
        <f ca="1">IF(D497="цвет",SUM(O498:INDIRECT("N"&amp;R497)),IF(SUM(E497:N497)=0,"",SUM(E497:N497)))</f>
        <v>0</v>
      </c>
      <c r="P497" s="109">
        <v>2582</v>
      </c>
      <c r="Q497" s="110">
        <f t="shared" si="14"/>
        <v>7366</v>
      </c>
      <c r="R497" s="111">
        <f t="shared" ca="1" si="15"/>
        <v>501</v>
      </c>
      <c r="S497" s="112">
        <f>IF(U497&gt;0,ROUND((U497),0),ROUND((P497*$P$1),0))</f>
        <v>990</v>
      </c>
      <c r="T497" s="113">
        <f ca="1">O497*S497</f>
        <v>0</v>
      </c>
      <c r="U497" s="114">
        <f>VLOOKUP(C497,Лист2!A$1:B$899,2,FALSE)</f>
        <v>990</v>
      </c>
      <c r="V497" s="114"/>
      <c r="W497" s="114"/>
      <c r="X497" s="114"/>
      <c r="Y497" s="114"/>
      <c r="Z497" s="114"/>
    </row>
    <row r="498" spans="1:26" customFormat="1" ht="17.25" thickBot="1" x14ac:dyDescent="0.3">
      <c r="A498" s="138"/>
      <c r="B498" s="225"/>
      <c r="C498" s="115"/>
      <c r="D498" s="134" t="s">
        <v>555</v>
      </c>
      <c r="E498" s="275"/>
      <c r="F498" s="144"/>
      <c r="G498" s="131"/>
      <c r="H498" s="131"/>
      <c r="I498" s="131"/>
      <c r="J498" s="131"/>
      <c r="K498" s="144"/>
      <c r="L498" s="131"/>
      <c r="M498" s="131"/>
      <c r="N498" s="131"/>
      <c r="O498" s="118" t="str">
        <f ca="1">IF(D498="цвет",SUM(O499:INDIRECT("N"&amp;R498)),IF(SUM(E498:N498)=0,"",SUM(E498:N498)))</f>
        <v/>
      </c>
      <c r="P498" s="109" t="s">
        <v>54</v>
      </c>
      <c r="Q498" s="110">
        <f t="shared" si="14"/>
        <v>7366</v>
      </c>
      <c r="R498" s="111">
        <f t="shared" ca="1" si="15"/>
        <v>501</v>
      </c>
      <c r="S498" s="119"/>
      <c r="T498" s="120"/>
      <c r="U498" s="114" t="e">
        <f>VLOOKUP(C498,Лист2!A$1:B$899,2,FALSE)</f>
        <v>#N/A</v>
      </c>
      <c r="V498" s="114"/>
      <c r="W498" s="114"/>
      <c r="X498" s="114"/>
      <c r="Y498" s="114"/>
      <c r="Z498" s="114"/>
    </row>
    <row r="499" spans="1:26" customFormat="1" ht="17.25" thickBot="1" x14ac:dyDescent="0.3">
      <c r="A499" s="138"/>
      <c r="B499" s="225"/>
      <c r="C499" s="115"/>
      <c r="D499" s="134" t="s">
        <v>28</v>
      </c>
      <c r="E499" s="131"/>
      <c r="F499" s="131"/>
      <c r="G499" s="131"/>
      <c r="H499" s="131"/>
      <c r="I499" s="131"/>
      <c r="J499" s="131"/>
      <c r="K499" s="131"/>
      <c r="L499" s="131"/>
      <c r="M499" s="131"/>
      <c r="N499" s="131"/>
      <c r="O499" s="118" t="str">
        <f ca="1">IF(D499="цвет",SUM(O500:INDIRECT("N"&amp;R499)),IF(SUM(E499:N499)=0,"",SUM(E499:N499)))</f>
        <v/>
      </c>
      <c r="P499" s="109" t="s">
        <v>54</v>
      </c>
      <c r="Q499" s="110">
        <f t="shared" si="14"/>
        <v>7366</v>
      </c>
      <c r="R499" s="111">
        <f t="shared" ca="1" si="15"/>
        <v>501</v>
      </c>
      <c r="S499" s="119"/>
      <c r="T499" s="120"/>
      <c r="U499" s="114" t="e">
        <f>VLOOKUP(C499,Лист2!A$1:B$899,2,FALSE)</f>
        <v>#N/A</v>
      </c>
      <c r="V499" s="114"/>
      <c r="W499" s="114"/>
      <c r="X499" s="114"/>
      <c r="Y499" s="114"/>
      <c r="Z499" s="114"/>
    </row>
    <row r="500" spans="1:26" customFormat="1" ht="122.25" customHeight="1" x14ac:dyDescent="0.25">
      <c r="A500" s="138"/>
      <c r="B500" s="238"/>
      <c r="C500" s="188"/>
      <c r="D500" s="227" t="s">
        <v>559</v>
      </c>
      <c r="E500" s="228"/>
      <c r="F500" s="228"/>
      <c r="G500" s="228"/>
      <c r="H500" s="228"/>
      <c r="I500" s="228"/>
      <c r="J500" s="228"/>
      <c r="K500" s="228"/>
      <c r="L500" s="228"/>
      <c r="M500" s="228"/>
      <c r="N500" s="229"/>
      <c r="O500" s="118" t="str">
        <f ca="1">IF(D500="цвет",SUM(O501:INDIRECT("N"&amp;R500)),IF(SUM(E500:N500)=0,"",SUM(E500:N500)))</f>
        <v/>
      </c>
      <c r="P500" s="109" t="s">
        <v>54</v>
      </c>
      <c r="Q500" s="110">
        <f t="shared" si="14"/>
        <v>7366</v>
      </c>
      <c r="R500" s="111">
        <f t="shared" ca="1" si="15"/>
        <v>501</v>
      </c>
      <c r="S500" s="119"/>
      <c r="T500" s="120"/>
      <c r="U500" s="114" t="e">
        <f>VLOOKUP(C500,Лист2!A$1:B$899,2,FALSE)</f>
        <v>#N/A</v>
      </c>
      <c r="V500" s="114"/>
      <c r="W500" s="114"/>
      <c r="X500" s="114"/>
      <c r="Y500" s="114"/>
      <c r="Z500" s="114"/>
    </row>
    <row r="501" spans="1:26" customFormat="1" ht="17.45" customHeight="1" thickBot="1" x14ac:dyDescent="0.3">
      <c r="A501" s="138"/>
      <c r="B501" s="226"/>
      <c r="C501" s="121"/>
      <c r="D501" s="219" t="str">
        <f>HYPERLINK("https://miamia.ru/search/index.php?q="&amp;Q501&amp;"&amp;s=Поиск?utm_source=Excel&amp;utm_medium=Nalichie&amp;utm_content="&amp;Q501&amp;"","Посмотреть большую фотографию на сайте")</f>
        <v>Посмотреть большую фотографию на сайте</v>
      </c>
      <c r="E501" s="220"/>
      <c r="F501" s="220"/>
      <c r="G501" s="220"/>
      <c r="H501" s="220"/>
      <c r="I501" s="220"/>
      <c r="J501" s="220"/>
      <c r="K501" s="220"/>
      <c r="L501" s="220"/>
      <c r="M501" s="220"/>
      <c r="N501" s="221"/>
      <c r="O501" s="118" t="str">
        <f ca="1">IF(D501="цвет",SUM(O502:INDIRECT("N"&amp;R501)),IF(SUM(E501:N501)=0,"",SUM(E501:N501)))</f>
        <v/>
      </c>
      <c r="P501" s="109" t="s">
        <v>54</v>
      </c>
      <c r="Q501" s="110">
        <f t="shared" si="14"/>
        <v>7366</v>
      </c>
      <c r="R501" s="111">
        <f t="shared" ca="1" si="15"/>
        <v>501</v>
      </c>
      <c r="S501" s="119"/>
      <c r="T501" s="120"/>
      <c r="U501" s="114" t="e">
        <f>VLOOKUP(C501,Лист2!A$1:B$899,2,FALSE)</f>
        <v>#N/A</v>
      </c>
      <c r="V501" s="114"/>
      <c r="W501" s="114"/>
      <c r="X501" s="114"/>
      <c r="Y501" s="114"/>
      <c r="Z501" s="114"/>
    </row>
    <row r="502" spans="1:26" customFormat="1" ht="17.25" thickBot="1" x14ac:dyDescent="0.3">
      <c r="A502" s="138"/>
      <c r="B502" s="237" t="s">
        <v>554</v>
      </c>
      <c r="C502" s="132">
        <v>7367</v>
      </c>
      <c r="D502" s="133" t="s">
        <v>9</v>
      </c>
      <c r="E502" s="106" t="s">
        <v>11</v>
      </c>
      <c r="F502" s="106" t="s">
        <v>12</v>
      </c>
      <c r="G502" s="106" t="s">
        <v>13</v>
      </c>
      <c r="H502" s="106" t="s">
        <v>14</v>
      </c>
      <c r="I502" s="106" t="s">
        <v>15</v>
      </c>
      <c r="J502" s="106"/>
      <c r="K502" s="106"/>
      <c r="L502" s="106"/>
      <c r="M502" s="106"/>
      <c r="N502" s="107"/>
      <c r="O502" s="108">
        <f ca="1">IF(D502="цвет",SUM(O503:INDIRECT("N"&amp;R502)),IF(SUM(E502:N502)=0,"",SUM(E502:N502)))</f>
        <v>0</v>
      </c>
      <c r="P502" s="109">
        <v>1807</v>
      </c>
      <c r="Q502" s="110">
        <f t="shared" si="14"/>
        <v>7367</v>
      </c>
      <c r="R502" s="111">
        <f t="shared" ca="1" si="15"/>
        <v>506</v>
      </c>
      <c r="S502" s="112">
        <f>IF(U502&gt;0,ROUND((U502),0),ROUND((P502*$P$1),0))</f>
        <v>790</v>
      </c>
      <c r="T502" s="113">
        <f ca="1">O502*S502</f>
        <v>0</v>
      </c>
      <c r="U502" s="114">
        <f>VLOOKUP(C502,Лист2!A$1:B$899,2,FALSE)</f>
        <v>790</v>
      </c>
      <c r="V502" s="114"/>
      <c r="W502" s="114"/>
      <c r="X502" s="114"/>
      <c r="Y502" s="114"/>
      <c r="Z502" s="114"/>
    </row>
    <row r="503" spans="1:26" customFormat="1" ht="17.25" thickBot="1" x14ac:dyDescent="0.3">
      <c r="A503" s="138"/>
      <c r="B503" s="225"/>
      <c r="C503" s="115"/>
      <c r="D503" s="134" t="s">
        <v>555</v>
      </c>
      <c r="E503" s="144"/>
      <c r="F503" s="131"/>
      <c r="G503" s="131"/>
      <c r="H503" s="131"/>
      <c r="I503" s="131"/>
      <c r="J503" s="131"/>
      <c r="K503" s="131"/>
      <c r="L503" s="131"/>
      <c r="M503" s="131"/>
      <c r="N503" s="131"/>
      <c r="O503" s="118" t="str">
        <f ca="1">IF(D503="цвет",SUM(O504:INDIRECT("N"&amp;R503)),IF(SUM(E503:N503)=0,"",SUM(E503:N503)))</f>
        <v/>
      </c>
      <c r="P503" s="109" t="s">
        <v>54</v>
      </c>
      <c r="Q503" s="110">
        <f t="shared" si="14"/>
        <v>7367</v>
      </c>
      <c r="R503" s="111">
        <f t="shared" ca="1" si="15"/>
        <v>506</v>
      </c>
      <c r="S503" s="119"/>
      <c r="T503" s="120"/>
      <c r="U503" s="114" t="e">
        <f>VLOOKUP(C503,Лист2!A$1:B$899,2,FALSE)</f>
        <v>#N/A</v>
      </c>
      <c r="V503" s="114"/>
      <c r="W503" s="114"/>
      <c r="X503" s="114"/>
      <c r="Y503" s="114"/>
      <c r="Z503" s="114"/>
    </row>
    <row r="504" spans="1:26" customFormat="1" ht="17.25" thickBot="1" x14ac:dyDescent="0.3">
      <c r="A504" s="138"/>
      <c r="B504" s="225"/>
      <c r="C504" s="115"/>
      <c r="D504" s="134" t="s">
        <v>28</v>
      </c>
      <c r="E504" s="131"/>
      <c r="F504" s="131"/>
      <c r="G504" s="131"/>
      <c r="H504" s="131"/>
      <c r="I504" s="131"/>
      <c r="J504" s="131"/>
      <c r="K504" s="131"/>
      <c r="L504" s="131"/>
      <c r="M504" s="131"/>
      <c r="N504" s="131"/>
      <c r="O504" s="118" t="str">
        <f ca="1">IF(D504="цвет",SUM(O505:INDIRECT("N"&amp;R504)),IF(SUM(E504:N504)=0,"",SUM(E504:N504)))</f>
        <v/>
      </c>
      <c r="P504" s="109" t="s">
        <v>54</v>
      </c>
      <c r="Q504" s="110">
        <f t="shared" si="14"/>
        <v>7367</v>
      </c>
      <c r="R504" s="111">
        <f t="shared" ca="1" si="15"/>
        <v>506</v>
      </c>
      <c r="S504" s="119"/>
      <c r="T504" s="120"/>
      <c r="U504" s="114" t="e">
        <f>VLOOKUP(C504,Лист2!A$1:B$899,2,FALSE)</f>
        <v>#N/A</v>
      </c>
      <c r="V504" s="114"/>
      <c r="W504" s="114"/>
      <c r="X504" s="114"/>
      <c r="Y504" s="114"/>
      <c r="Z504" s="114"/>
    </row>
    <row r="505" spans="1:26" customFormat="1" ht="117.75" customHeight="1" x14ac:dyDescent="0.25">
      <c r="A505" s="138"/>
      <c r="B505" s="238"/>
      <c r="C505" s="188"/>
      <c r="D505" s="227" t="s">
        <v>560</v>
      </c>
      <c r="E505" s="228"/>
      <c r="F505" s="228"/>
      <c r="G505" s="228"/>
      <c r="H505" s="228"/>
      <c r="I505" s="228"/>
      <c r="J505" s="228"/>
      <c r="K505" s="228"/>
      <c r="L505" s="228"/>
      <c r="M505" s="228"/>
      <c r="N505" s="229"/>
      <c r="O505" s="118" t="str">
        <f ca="1">IF(D505="цвет",SUM(O506:INDIRECT("N"&amp;R505)),IF(SUM(E505:N505)=0,"",SUM(E505:N505)))</f>
        <v/>
      </c>
      <c r="P505" s="109" t="s">
        <v>54</v>
      </c>
      <c r="Q505" s="110">
        <f t="shared" si="14"/>
        <v>7367</v>
      </c>
      <c r="R505" s="111">
        <f t="shared" ca="1" si="15"/>
        <v>506</v>
      </c>
      <c r="S505" s="119"/>
      <c r="T505" s="120"/>
      <c r="U505" s="114" t="e">
        <f>VLOOKUP(C505,Лист2!A$1:B$899,2,FALSE)</f>
        <v>#N/A</v>
      </c>
      <c r="V505" s="114"/>
      <c r="W505" s="114"/>
      <c r="X505" s="114"/>
      <c r="Y505" s="114"/>
      <c r="Z505" s="114"/>
    </row>
    <row r="506" spans="1:26" customFormat="1" ht="17.45" customHeight="1" thickBot="1" x14ac:dyDescent="0.3">
      <c r="A506" s="138"/>
      <c r="B506" s="226"/>
      <c r="C506" s="121"/>
      <c r="D506" s="219" t="str">
        <f>HYPERLINK("https://miamia.ru/search/index.php?q="&amp;Q506&amp;"&amp;s=Поиск?utm_source=Excel&amp;utm_medium=Nalichie&amp;utm_content="&amp;Q506&amp;"","Посмотреть большую фотографию на сайте")</f>
        <v>Посмотреть большую фотографию на сайте</v>
      </c>
      <c r="E506" s="220"/>
      <c r="F506" s="220"/>
      <c r="G506" s="220"/>
      <c r="H506" s="220"/>
      <c r="I506" s="220"/>
      <c r="J506" s="220"/>
      <c r="K506" s="220"/>
      <c r="L506" s="220"/>
      <c r="M506" s="220"/>
      <c r="N506" s="221"/>
      <c r="O506" s="118" t="str">
        <f ca="1">IF(D506="цвет",SUM(O507:INDIRECT("N"&amp;R506)),IF(SUM(E506:N506)=0,"",SUM(E506:N506)))</f>
        <v/>
      </c>
      <c r="P506" s="109" t="s">
        <v>54</v>
      </c>
      <c r="Q506" s="110">
        <f t="shared" si="14"/>
        <v>7367</v>
      </c>
      <c r="R506" s="111">
        <f t="shared" ca="1" si="15"/>
        <v>506</v>
      </c>
      <c r="S506" s="119"/>
      <c r="T506" s="120"/>
      <c r="U506" s="114" t="e">
        <f>VLOOKUP(C506,Лист2!A$1:B$899,2,FALSE)</f>
        <v>#N/A</v>
      </c>
      <c r="V506" s="114"/>
      <c r="W506" s="114"/>
      <c r="X506" s="114"/>
      <c r="Y506" s="114"/>
      <c r="Z506" s="114"/>
    </row>
    <row r="507" spans="1:26" customFormat="1" ht="23.1" customHeight="1" thickBot="1" x14ac:dyDescent="0.3">
      <c r="A507" s="137"/>
      <c r="B507" s="122" t="s">
        <v>561</v>
      </c>
      <c r="C507" s="123"/>
      <c r="D507" s="124"/>
      <c r="E507" s="125"/>
      <c r="F507" s="125"/>
      <c r="G507" s="125"/>
      <c r="H507" s="125"/>
      <c r="I507" s="125"/>
      <c r="J507" s="125"/>
      <c r="K507" s="125"/>
      <c r="L507" s="125"/>
      <c r="M507" s="125"/>
      <c r="N507" s="126"/>
      <c r="O507" s="118" t="str">
        <f ca="1">IF(D507="цвет",SUM(O508:INDIRECT("N"&amp;R507)),IF(SUM(E507:N507)=0,"",SUM(E507:N507)))</f>
        <v/>
      </c>
      <c r="P507" s="109" t="s">
        <v>54</v>
      </c>
      <c r="Q507" s="110">
        <f t="shared" si="14"/>
        <v>7367</v>
      </c>
      <c r="R507" s="111">
        <f t="shared" ca="1" si="15"/>
        <v>511</v>
      </c>
      <c r="S507" s="114"/>
      <c r="T507" s="114"/>
      <c r="U507" s="114" t="e">
        <f>VLOOKUP(C507,Лист2!A$1:B$899,2,FALSE)</f>
        <v>#N/A</v>
      </c>
      <c r="V507" s="114"/>
      <c r="W507" s="114"/>
      <c r="X507" s="114"/>
      <c r="Y507" s="114"/>
      <c r="Z507" s="114"/>
    </row>
    <row r="508" spans="1:26" customFormat="1" ht="17.25" thickBot="1" x14ac:dyDescent="0.3">
      <c r="A508" s="138"/>
      <c r="B508" s="237" t="s">
        <v>562</v>
      </c>
      <c r="C508" s="132">
        <v>8610</v>
      </c>
      <c r="D508" s="133" t="s">
        <v>9</v>
      </c>
      <c r="E508" s="105" t="s">
        <v>10</v>
      </c>
      <c r="F508" s="106" t="s">
        <v>11</v>
      </c>
      <c r="G508" s="106" t="s">
        <v>12</v>
      </c>
      <c r="H508" s="106" t="s">
        <v>13</v>
      </c>
      <c r="I508" s="106" t="s">
        <v>14</v>
      </c>
      <c r="J508" s="106" t="s">
        <v>15</v>
      </c>
      <c r="K508" s="106" t="s">
        <v>16</v>
      </c>
      <c r="L508" s="106"/>
      <c r="M508" s="106"/>
      <c r="N508" s="107"/>
      <c r="O508" s="108">
        <f ca="1">IF(D508="цвет",SUM(O509:INDIRECT("N"&amp;R508)),IF(SUM(E508:N508)=0,"",SUM(E508:N508)))</f>
        <v>0</v>
      </c>
      <c r="P508" s="109">
        <v>1548</v>
      </c>
      <c r="Q508" s="110">
        <f t="shared" si="14"/>
        <v>8610</v>
      </c>
      <c r="R508" s="111">
        <f t="shared" ca="1" si="15"/>
        <v>511</v>
      </c>
      <c r="S508" s="112">
        <f>IF(U508&gt;0,ROUND((U508),0),ROUND((P508*$P$1),0))</f>
        <v>690</v>
      </c>
      <c r="T508" s="113">
        <f ca="1">O508*S508</f>
        <v>0</v>
      </c>
      <c r="U508" s="114">
        <f>VLOOKUP(C508,Лист2!A$1:B$899,2,FALSE)</f>
        <v>690</v>
      </c>
      <c r="V508" s="114"/>
      <c r="W508" s="114"/>
      <c r="X508" s="114"/>
      <c r="Y508" s="114"/>
      <c r="Z508" s="114"/>
    </row>
    <row r="509" spans="1:26" customFormat="1" ht="17.25" thickBot="1" x14ac:dyDescent="0.3">
      <c r="A509" s="138"/>
      <c r="B509" s="225"/>
      <c r="C509" s="115"/>
      <c r="D509" s="134" t="s">
        <v>31</v>
      </c>
      <c r="E509" s="275"/>
      <c r="F509" s="275"/>
      <c r="G509" s="144"/>
      <c r="H509" s="131"/>
      <c r="I509" s="131"/>
      <c r="J509" s="131"/>
      <c r="K509" s="131"/>
      <c r="L509" s="131"/>
      <c r="M509" s="131"/>
      <c r="N509" s="131"/>
      <c r="O509" s="118" t="str">
        <f ca="1">IF(D509="цвет",SUM(O510:INDIRECT("N"&amp;R509)),IF(SUM(E509:N509)=0,"",SUM(E509:N509)))</f>
        <v/>
      </c>
      <c r="P509" s="109" t="s">
        <v>54</v>
      </c>
      <c r="Q509" s="110">
        <f t="shared" si="14"/>
        <v>8610</v>
      </c>
      <c r="R509" s="111">
        <f t="shared" ca="1" si="15"/>
        <v>511</v>
      </c>
      <c r="S509" s="119"/>
      <c r="T509" s="120"/>
      <c r="U509" s="114" t="e">
        <f>VLOOKUP(C509,Лист2!A$1:B$899,2,FALSE)</f>
        <v>#N/A</v>
      </c>
      <c r="V509" s="114"/>
      <c r="W509" s="114"/>
      <c r="X509" s="114"/>
      <c r="Y509" s="114"/>
      <c r="Z509" s="114"/>
    </row>
    <row r="510" spans="1:26" customFormat="1" ht="135" customHeight="1" x14ac:dyDescent="0.25">
      <c r="A510" s="138"/>
      <c r="B510" s="225"/>
      <c r="C510" s="115"/>
      <c r="D510" s="227" t="s">
        <v>563</v>
      </c>
      <c r="E510" s="228"/>
      <c r="F510" s="228"/>
      <c r="G510" s="228"/>
      <c r="H510" s="228"/>
      <c r="I510" s="228"/>
      <c r="J510" s="228"/>
      <c r="K510" s="228"/>
      <c r="L510" s="228"/>
      <c r="M510" s="228"/>
      <c r="N510" s="229"/>
      <c r="O510" s="118" t="str">
        <f ca="1">IF(D510="цвет",SUM(O511:INDIRECT("N"&amp;R510)),IF(SUM(E510:N510)=0,"",SUM(E510:N510)))</f>
        <v/>
      </c>
      <c r="P510" s="109" t="s">
        <v>54</v>
      </c>
      <c r="Q510" s="110">
        <f t="shared" si="14"/>
        <v>8610</v>
      </c>
      <c r="R510" s="111">
        <f t="shared" ca="1" si="15"/>
        <v>511</v>
      </c>
      <c r="S510" s="119"/>
      <c r="T510" s="120"/>
      <c r="U510" s="114" t="e">
        <f>VLOOKUP(C510,Лист2!A$1:B$899,2,FALSE)</f>
        <v>#N/A</v>
      </c>
      <c r="V510" s="114"/>
      <c r="W510" s="114"/>
      <c r="X510" s="114"/>
      <c r="Y510" s="114"/>
      <c r="Z510" s="114"/>
    </row>
    <row r="511" spans="1:26" customFormat="1" ht="17.45" customHeight="1" thickBot="1" x14ac:dyDescent="0.3">
      <c r="A511" s="138"/>
      <c r="B511" s="239"/>
      <c r="C511" s="121"/>
      <c r="D511" s="219" t="str">
        <f>HYPERLINK("https://miamia.ru/search/index.php?q="&amp;Q511&amp;"&amp;s=Поиск?utm_source=Excel&amp;utm_medium=Nalichie&amp;utm_content="&amp;Q511&amp;"","Посмотреть большую фотографию на сайте")</f>
        <v>Посмотреть большую фотографию на сайте</v>
      </c>
      <c r="E511" s="220"/>
      <c r="F511" s="220"/>
      <c r="G511" s="220"/>
      <c r="H511" s="220"/>
      <c r="I511" s="220"/>
      <c r="J511" s="220"/>
      <c r="K511" s="220"/>
      <c r="L511" s="220"/>
      <c r="M511" s="220"/>
      <c r="N511" s="221"/>
      <c r="O511" s="118" t="str">
        <f ca="1">IF(D511="цвет",SUM(O512:INDIRECT("N"&amp;R511)),IF(SUM(E511:N511)=0,"",SUM(E511:N511)))</f>
        <v/>
      </c>
      <c r="P511" s="109" t="s">
        <v>54</v>
      </c>
      <c r="Q511" s="110">
        <f t="shared" si="14"/>
        <v>8610</v>
      </c>
      <c r="R511" s="111">
        <f t="shared" ca="1" si="15"/>
        <v>511</v>
      </c>
      <c r="S511" s="119"/>
      <c r="T511" s="120"/>
      <c r="U511" s="114" t="e">
        <f>VLOOKUP(C511,Лист2!A$1:B$899,2,FALSE)</f>
        <v>#N/A</v>
      </c>
      <c r="V511" s="114"/>
      <c r="W511" s="114"/>
      <c r="X511" s="114"/>
      <c r="Y511" s="114"/>
      <c r="Z511" s="114"/>
    </row>
    <row r="512" spans="1:26" customFormat="1" ht="17.25" thickBot="1" x14ac:dyDescent="0.3">
      <c r="A512" s="138"/>
      <c r="B512" s="237" t="s">
        <v>562</v>
      </c>
      <c r="C512" s="132">
        <v>8612</v>
      </c>
      <c r="D512" s="133" t="s">
        <v>9</v>
      </c>
      <c r="E512" s="105" t="s">
        <v>10</v>
      </c>
      <c r="F512" s="106" t="s">
        <v>11</v>
      </c>
      <c r="G512" s="106" t="s">
        <v>12</v>
      </c>
      <c r="H512" s="106" t="s">
        <v>13</v>
      </c>
      <c r="I512" s="106" t="s">
        <v>14</v>
      </c>
      <c r="J512" s="106" t="s">
        <v>15</v>
      </c>
      <c r="K512" s="106" t="s">
        <v>16</v>
      </c>
      <c r="L512" s="106"/>
      <c r="M512" s="106"/>
      <c r="N512" s="107"/>
      <c r="O512" s="108">
        <f ca="1">IF(D512="цвет",SUM(O513:INDIRECT("N"&amp;R512)),IF(SUM(E512:N512)=0,"",SUM(E512:N512)))</f>
        <v>0</v>
      </c>
      <c r="P512" s="109">
        <v>1677</v>
      </c>
      <c r="Q512" s="110">
        <f t="shared" si="14"/>
        <v>8612</v>
      </c>
      <c r="R512" s="111">
        <f t="shared" ca="1" si="15"/>
        <v>515</v>
      </c>
      <c r="S512" s="112">
        <f>IF(U512&gt;0,ROUND((U512),0),ROUND((P512*$P$1),0))</f>
        <v>790</v>
      </c>
      <c r="T512" s="113">
        <f ca="1">O512*S512</f>
        <v>0</v>
      </c>
      <c r="U512" s="114">
        <f>VLOOKUP(C512,Лист2!A$1:B$899,2,FALSE)</f>
        <v>790</v>
      </c>
      <c r="V512" s="114"/>
      <c r="W512" s="114"/>
      <c r="X512" s="114"/>
      <c r="Y512" s="114"/>
      <c r="Z512" s="114"/>
    </row>
    <row r="513" spans="1:26" customFormat="1" ht="17.25" thickBot="1" x14ac:dyDescent="0.3">
      <c r="A513" s="138"/>
      <c r="B513" s="225"/>
      <c r="C513" s="115"/>
      <c r="D513" s="134" t="s">
        <v>31</v>
      </c>
      <c r="E513" s="131"/>
      <c r="F513" s="144"/>
      <c r="G513" s="131"/>
      <c r="H513" s="131"/>
      <c r="I513" s="131"/>
      <c r="J513" s="131"/>
      <c r="K513" s="131"/>
      <c r="L513" s="131"/>
      <c r="M513" s="131"/>
      <c r="N513" s="131"/>
      <c r="O513" s="118" t="str">
        <f ca="1">IF(D513="цвет",SUM(O514:INDIRECT("N"&amp;R513)),IF(SUM(E513:N513)=0,"",SUM(E513:N513)))</f>
        <v/>
      </c>
      <c r="P513" s="109" t="s">
        <v>54</v>
      </c>
      <c r="Q513" s="110">
        <f t="shared" si="14"/>
        <v>8612</v>
      </c>
      <c r="R513" s="111">
        <f t="shared" ca="1" si="15"/>
        <v>515</v>
      </c>
      <c r="S513" s="119"/>
      <c r="T513" s="120"/>
      <c r="U513" s="114" t="e">
        <f>VLOOKUP(C513,Лист2!A$1:B$899,2,FALSE)</f>
        <v>#N/A</v>
      </c>
      <c r="V513" s="114"/>
      <c r="W513" s="114"/>
      <c r="X513" s="114"/>
      <c r="Y513" s="114"/>
      <c r="Z513" s="114"/>
    </row>
    <row r="514" spans="1:26" customFormat="1" ht="135" customHeight="1" x14ac:dyDescent="0.25">
      <c r="A514" s="138"/>
      <c r="B514" s="225"/>
      <c r="C514" s="115"/>
      <c r="D514" s="227" t="s">
        <v>564</v>
      </c>
      <c r="E514" s="228"/>
      <c r="F514" s="228"/>
      <c r="G514" s="228"/>
      <c r="H514" s="228"/>
      <c r="I514" s="228"/>
      <c r="J514" s="228"/>
      <c r="K514" s="228"/>
      <c r="L514" s="228"/>
      <c r="M514" s="228"/>
      <c r="N514" s="229"/>
      <c r="O514" s="118" t="str">
        <f ca="1">IF(D514="цвет",SUM(O515:INDIRECT("N"&amp;R514)),IF(SUM(E514:N514)=0,"",SUM(E514:N514)))</f>
        <v/>
      </c>
      <c r="P514" s="109" t="s">
        <v>54</v>
      </c>
      <c r="Q514" s="110">
        <f t="shared" si="14"/>
        <v>8612</v>
      </c>
      <c r="R514" s="111">
        <f t="shared" ca="1" si="15"/>
        <v>515</v>
      </c>
      <c r="S514" s="119"/>
      <c r="T514" s="120"/>
      <c r="U514" s="114" t="e">
        <f>VLOOKUP(C514,Лист2!A$1:B$899,2,FALSE)</f>
        <v>#N/A</v>
      </c>
      <c r="V514" s="114"/>
      <c r="W514" s="114"/>
      <c r="X514" s="114"/>
      <c r="Y514" s="114"/>
      <c r="Z514" s="114"/>
    </row>
    <row r="515" spans="1:26" customFormat="1" ht="17.45" customHeight="1" thickBot="1" x14ac:dyDescent="0.3">
      <c r="A515" s="138"/>
      <c r="B515" s="239"/>
      <c r="C515" s="121"/>
      <c r="D515" s="219" t="str">
        <f>HYPERLINK("https://miamia.ru/search/index.php?q="&amp;Q515&amp;"&amp;s=Поиск?utm_source=Excel&amp;utm_medium=Nalichie&amp;utm_content="&amp;Q515&amp;"","Посмотреть большую фотографию на сайте")</f>
        <v>Посмотреть большую фотографию на сайте</v>
      </c>
      <c r="E515" s="220"/>
      <c r="F515" s="220"/>
      <c r="G515" s="220"/>
      <c r="H515" s="220"/>
      <c r="I515" s="220"/>
      <c r="J515" s="220"/>
      <c r="K515" s="220"/>
      <c r="L515" s="220"/>
      <c r="M515" s="220"/>
      <c r="N515" s="221"/>
      <c r="O515" s="118" t="str">
        <f ca="1">IF(D515="цвет",SUM(O516:INDIRECT("N"&amp;R515)),IF(SUM(E515:N515)=0,"",SUM(E515:N515)))</f>
        <v/>
      </c>
      <c r="P515" s="109" t="s">
        <v>54</v>
      </c>
      <c r="Q515" s="110">
        <f t="shared" si="14"/>
        <v>8612</v>
      </c>
      <c r="R515" s="111">
        <f t="shared" ca="1" si="15"/>
        <v>515</v>
      </c>
      <c r="S515" s="119"/>
      <c r="T515" s="120"/>
      <c r="U515" s="114" t="e">
        <f>VLOOKUP(C515,Лист2!A$1:B$899,2,FALSE)</f>
        <v>#N/A</v>
      </c>
      <c r="V515" s="114"/>
      <c r="W515" s="114"/>
      <c r="X515" s="114"/>
      <c r="Y515" s="114"/>
      <c r="Z515" s="114"/>
    </row>
    <row r="516" spans="1:26" customFormat="1" ht="17.25" thickBot="1" x14ac:dyDescent="0.3">
      <c r="A516" s="138"/>
      <c r="B516" s="237" t="s">
        <v>562</v>
      </c>
      <c r="C516" s="132">
        <v>8613</v>
      </c>
      <c r="D516" s="133" t="s">
        <v>9</v>
      </c>
      <c r="E516" s="105" t="s">
        <v>10</v>
      </c>
      <c r="F516" s="105" t="s">
        <v>17</v>
      </c>
      <c r="G516" s="106" t="s">
        <v>18</v>
      </c>
      <c r="H516" s="106" t="s">
        <v>19</v>
      </c>
      <c r="I516" s="106"/>
      <c r="J516" s="106"/>
      <c r="K516" s="106"/>
      <c r="L516" s="106"/>
      <c r="M516" s="106"/>
      <c r="N516" s="107"/>
      <c r="O516" s="108">
        <f ca="1">IF(D516="цвет",SUM(O517:INDIRECT("N"&amp;R516)),IF(SUM(E516:N516)=0,"",SUM(E516:N516)))</f>
        <v>0</v>
      </c>
      <c r="P516" s="109">
        <v>2324</v>
      </c>
      <c r="Q516" s="110">
        <f t="shared" si="14"/>
        <v>8613</v>
      </c>
      <c r="R516" s="111">
        <f t="shared" ca="1" si="15"/>
        <v>519</v>
      </c>
      <c r="S516" s="112">
        <f>IF(U516&gt;0,ROUND((U516),0),ROUND((P516*$P$1),0))</f>
        <v>990</v>
      </c>
      <c r="T516" s="113">
        <f ca="1">O516*S516</f>
        <v>0</v>
      </c>
      <c r="U516" s="114">
        <f>VLOOKUP(C516,Лист2!A$1:B$899,2,FALSE)</f>
        <v>990</v>
      </c>
      <c r="V516" s="114"/>
      <c r="W516" s="114"/>
      <c r="X516" s="114"/>
      <c r="Y516" s="114"/>
      <c r="Z516" s="114"/>
    </row>
    <row r="517" spans="1:26" customFormat="1" ht="17.25" thickBot="1" x14ac:dyDescent="0.3">
      <c r="A517" s="138"/>
      <c r="B517" s="225"/>
      <c r="C517" s="115"/>
      <c r="D517" s="134" t="s">
        <v>31</v>
      </c>
      <c r="E517" s="144"/>
      <c r="F517" s="275"/>
      <c r="G517" s="131"/>
      <c r="H517" s="144"/>
      <c r="I517" s="131"/>
      <c r="J517" s="131"/>
      <c r="K517" s="131"/>
      <c r="L517" s="131"/>
      <c r="M517" s="131"/>
      <c r="N517" s="131"/>
      <c r="O517" s="118" t="str">
        <f ca="1">IF(D517="цвет",SUM(O518:INDIRECT("N"&amp;R517)),IF(SUM(E517:N517)=0,"",SUM(E517:N517)))</f>
        <v/>
      </c>
      <c r="P517" s="109" t="s">
        <v>54</v>
      </c>
      <c r="Q517" s="110">
        <f t="shared" si="14"/>
        <v>8613</v>
      </c>
      <c r="R517" s="111">
        <f t="shared" ca="1" si="15"/>
        <v>519</v>
      </c>
      <c r="S517" s="119"/>
      <c r="T517" s="120"/>
      <c r="U517" s="114" t="e">
        <f>VLOOKUP(C517,Лист2!A$1:B$899,2,FALSE)</f>
        <v>#N/A</v>
      </c>
      <c r="V517" s="114"/>
      <c r="W517" s="114"/>
      <c r="X517" s="114"/>
      <c r="Y517" s="114"/>
      <c r="Z517" s="114"/>
    </row>
    <row r="518" spans="1:26" customFormat="1" ht="135" customHeight="1" x14ac:dyDescent="0.25">
      <c r="A518" s="138"/>
      <c r="B518" s="225"/>
      <c r="C518" s="115"/>
      <c r="D518" s="227" t="s">
        <v>565</v>
      </c>
      <c r="E518" s="228"/>
      <c r="F518" s="228"/>
      <c r="G518" s="228"/>
      <c r="H518" s="228"/>
      <c r="I518" s="228"/>
      <c r="J518" s="228"/>
      <c r="K518" s="228"/>
      <c r="L518" s="228"/>
      <c r="M518" s="228"/>
      <c r="N518" s="229"/>
      <c r="O518" s="118" t="str">
        <f ca="1">IF(D518="цвет",SUM(O519:INDIRECT("N"&amp;R518)),IF(SUM(E518:N518)=0,"",SUM(E518:N518)))</f>
        <v/>
      </c>
      <c r="P518" s="109" t="s">
        <v>54</v>
      </c>
      <c r="Q518" s="110">
        <f t="shared" si="14"/>
        <v>8613</v>
      </c>
      <c r="R518" s="111">
        <f t="shared" ca="1" si="15"/>
        <v>519</v>
      </c>
      <c r="S518" s="119"/>
      <c r="T518" s="120"/>
      <c r="U518" s="114" t="e">
        <f>VLOOKUP(C518,Лист2!A$1:B$899,2,FALSE)</f>
        <v>#N/A</v>
      </c>
      <c r="V518" s="114"/>
      <c r="W518" s="114"/>
      <c r="X518" s="114"/>
      <c r="Y518" s="114"/>
      <c r="Z518" s="114"/>
    </row>
    <row r="519" spans="1:26" customFormat="1" ht="17.45" customHeight="1" thickBot="1" x14ac:dyDescent="0.3">
      <c r="A519" s="138"/>
      <c r="B519" s="239"/>
      <c r="C519" s="121"/>
      <c r="D519" s="219" t="str">
        <f>HYPERLINK("https://miamia.ru/search/index.php?q="&amp;Q519&amp;"&amp;s=Поиск?utm_source=Excel&amp;utm_medium=Nalichie&amp;utm_content="&amp;Q519&amp;"","Посмотреть большую фотографию на сайте")</f>
        <v>Посмотреть большую фотографию на сайте</v>
      </c>
      <c r="E519" s="220"/>
      <c r="F519" s="220"/>
      <c r="G519" s="220"/>
      <c r="H519" s="220"/>
      <c r="I519" s="220"/>
      <c r="J519" s="220"/>
      <c r="K519" s="220"/>
      <c r="L519" s="220"/>
      <c r="M519" s="220"/>
      <c r="N519" s="221"/>
      <c r="O519" s="118" t="str">
        <f ca="1">IF(D519="цвет",SUM(O520:INDIRECT("N"&amp;R519)),IF(SUM(E519:N519)=0,"",SUM(E519:N519)))</f>
        <v/>
      </c>
      <c r="P519" s="109" t="s">
        <v>54</v>
      </c>
      <c r="Q519" s="110">
        <f t="shared" si="14"/>
        <v>8613</v>
      </c>
      <c r="R519" s="111">
        <f t="shared" ca="1" si="15"/>
        <v>519</v>
      </c>
      <c r="S519" s="119"/>
      <c r="T519" s="120"/>
      <c r="U519" s="114" t="e">
        <f>VLOOKUP(C519,Лист2!A$1:B$899,2,FALSE)</f>
        <v>#N/A</v>
      </c>
      <c r="V519" s="114"/>
      <c r="W519" s="114"/>
      <c r="X519" s="114"/>
      <c r="Y519" s="114"/>
      <c r="Z519" s="114"/>
    </row>
    <row r="520" spans="1:26" customFormat="1" ht="17.25" thickBot="1" x14ac:dyDescent="0.3">
      <c r="A520" s="138"/>
      <c r="B520" s="237" t="s">
        <v>562</v>
      </c>
      <c r="C520" s="132">
        <v>8616</v>
      </c>
      <c r="D520" s="133" t="s">
        <v>9</v>
      </c>
      <c r="E520" s="105" t="s">
        <v>10</v>
      </c>
      <c r="F520" s="106" t="s">
        <v>11</v>
      </c>
      <c r="G520" s="106" t="s">
        <v>12</v>
      </c>
      <c r="H520" s="106" t="s">
        <v>13</v>
      </c>
      <c r="I520" s="106" t="s">
        <v>14</v>
      </c>
      <c r="J520" s="106" t="s">
        <v>15</v>
      </c>
      <c r="K520" s="106" t="s">
        <v>16</v>
      </c>
      <c r="L520" s="106"/>
      <c r="M520" s="106"/>
      <c r="N520" s="107"/>
      <c r="O520" s="108">
        <f ca="1">IF(D520="цвет",SUM(O521:INDIRECT("N"&amp;R520)),IF(SUM(E520:N520)=0,"",SUM(E520:N520)))</f>
        <v>0</v>
      </c>
      <c r="P520" s="109">
        <v>2970</v>
      </c>
      <c r="Q520" s="110">
        <f t="shared" si="14"/>
        <v>8616</v>
      </c>
      <c r="R520" s="111">
        <f t="shared" ca="1" si="15"/>
        <v>523</v>
      </c>
      <c r="S520" s="112">
        <f>IF(U520&gt;0,ROUND((U520),0),ROUND((P520*$P$1),0))</f>
        <v>1490</v>
      </c>
      <c r="T520" s="113">
        <f ca="1">O520*S520</f>
        <v>0</v>
      </c>
      <c r="U520" s="114">
        <f>VLOOKUP(C520,Лист2!A$1:B$899,2,FALSE)</f>
        <v>1490</v>
      </c>
      <c r="V520" s="114"/>
      <c r="W520" s="114"/>
      <c r="X520" s="114"/>
      <c r="Y520" s="114"/>
      <c r="Z520" s="114"/>
    </row>
    <row r="521" spans="1:26" customFormat="1" ht="17.25" thickBot="1" x14ac:dyDescent="0.3">
      <c r="A521" s="138"/>
      <c r="B521" s="225"/>
      <c r="C521" s="115"/>
      <c r="D521" s="134" t="s">
        <v>31</v>
      </c>
      <c r="E521" s="131"/>
      <c r="F521" s="144"/>
      <c r="G521" s="131"/>
      <c r="H521" s="131"/>
      <c r="I521" s="131"/>
      <c r="J521" s="131"/>
      <c r="K521" s="131"/>
      <c r="L521" s="131"/>
      <c r="M521" s="131"/>
      <c r="N521" s="131"/>
      <c r="O521" s="118" t="str">
        <f ca="1">IF(D521="цвет",SUM(O522:INDIRECT("N"&amp;R521)),IF(SUM(E521:N521)=0,"",SUM(E521:N521)))</f>
        <v/>
      </c>
      <c r="P521" s="109" t="s">
        <v>54</v>
      </c>
      <c r="Q521" s="110">
        <f t="shared" si="14"/>
        <v>8616</v>
      </c>
      <c r="R521" s="111">
        <f t="shared" ca="1" si="15"/>
        <v>523</v>
      </c>
      <c r="S521" s="119"/>
      <c r="T521" s="120"/>
      <c r="U521" s="114" t="e">
        <f>VLOOKUP(C521,Лист2!A$1:B$899,2,FALSE)</f>
        <v>#N/A</v>
      </c>
      <c r="V521" s="114"/>
      <c r="W521" s="114"/>
      <c r="X521" s="114"/>
      <c r="Y521" s="114"/>
      <c r="Z521" s="114"/>
    </row>
    <row r="522" spans="1:26" customFormat="1" ht="135" customHeight="1" x14ac:dyDescent="0.25">
      <c r="A522" s="138"/>
      <c r="B522" s="225"/>
      <c r="C522" s="115"/>
      <c r="D522" s="227" t="s">
        <v>566</v>
      </c>
      <c r="E522" s="228"/>
      <c r="F522" s="228"/>
      <c r="G522" s="228"/>
      <c r="H522" s="228"/>
      <c r="I522" s="228"/>
      <c r="J522" s="228"/>
      <c r="K522" s="228"/>
      <c r="L522" s="228"/>
      <c r="M522" s="228"/>
      <c r="N522" s="229"/>
      <c r="O522" s="118" t="str">
        <f ca="1">IF(D522="цвет",SUM(O523:INDIRECT("N"&amp;R522)),IF(SUM(E522:N522)=0,"",SUM(E522:N522)))</f>
        <v/>
      </c>
      <c r="P522" s="109" t="s">
        <v>54</v>
      </c>
      <c r="Q522" s="110">
        <f t="shared" si="14"/>
        <v>8616</v>
      </c>
      <c r="R522" s="111">
        <f t="shared" ca="1" si="15"/>
        <v>523</v>
      </c>
      <c r="S522" s="119"/>
      <c r="T522" s="120"/>
      <c r="U522" s="114" t="e">
        <f>VLOOKUP(C522,Лист2!A$1:B$899,2,FALSE)</f>
        <v>#N/A</v>
      </c>
      <c r="V522" s="114"/>
      <c r="W522" s="114"/>
      <c r="X522" s="114"/>
      <c r="Y522" s="114"/>
      <c r="Z522" s="114"/>
    </row>
    <row r="523" spans="1:26" customFormat="1" ht="17.45" customHeight="1" thickBot="1" x14ac:dyDescent="0.3">
      <c r="A523" s="138"/>
      <c r="B523" s="239"/>
      <c r="C523" s="121"/>
      <c r="D523" s="219" t="str">
        <f>HYPERLINK("https://miamia.ru/search/index.php?q="&amp;Q523&amp;"&amp;s=Поиск?utm_source=Excel&amp;utm_medium=Nalichie&amp;utm_content="&amp;Q523&amp;"","Посмотреть большую фотографию на сайте")</f>
        <v>Посмотреть большую фотографию на сайте</v>
      </c>
      <c r="E523" s="220"/>
      <c r="F523" s="220"/>
      <c r="G523" s="220"/>
      <c r="H523" s="220"/>
      <c r="I523" s="220"/>
      <c r="J523" s="220"/>
      <c r="K523" s="220"/>
      <c r="L523" s="220"/>
      <c r="M523" s="220"/>
      <c r="N523" s="221"/>
      <c r="O523" s="118" t="str">
        <f ca="1">IF(D523="цвет",SUM(O524:INDIRECT("N"&amp;R523)),IF(SUM(E523:N523)=0,"",SUM(E523:N523)))</f>
        <v/>
      </c>
      <c r="P523" s="109" t="s">
        <v>54</v>
      </c>
      <c r="Q523" s="110">
        <f t="shared" ref="Q523:Q586" si="16">IF(C523&lt;&gt;0,C523,Q522)</f>
        <v>8616</v>
      </c>
      <c r="R523" s="111">
        <f t="shared" ref="R523:R586" ca="1" si="17">IF(D523="Посмотреть большую фотографию на сайте",CELL("строка",O523),R524)</f>
        <v>523</v>
      </c>
      <c r="S523" s="119"/>
      <c r="T523" s="120"/>
      <c r="U523" s="114" t="e">
        <f>VLOOKUP(C523,Лист2!A$1:B$899,2,FALSE)</f>
        <v>#N/A</v>
      </c>
      <c r="V523" s="114"/>
      <c r="W523" s="114"/>
      <c r="X523" s="114"/>
      <c r="Y523" s="114"/>
      <c r="Z523" s="114"/>
    </row>
    <row r="524" spans="1:26" customFormat="1" ht="23.1" customHeight="1" thickBot="1" x14ac:dyDescent="0.3">
      <c r="A524" s="137"/>
      <c r="B524" s="122" t="s">
        <v>567</v>
      </c>
      <c r="C524" s="123"/>
      <c r="D524" s="124"/>
      <c r="E524" s="125"/>
      <c r="F524" s="125"/>
      <c r="G524" s="125"/>
      <c r="H524" s="125"/>
      <c r="I524" s="125"/>
      <c r="J524" s="125"/>
      <c r="K524" s="125"/>
      <c r="L524" s="125"/>
      <c r="M524" s="125"/>
      <c r="N524" s="126"/>
      <c r="O524" s="118" t="str">
        <f ca="1">IF(D524="цвет",SUM(O525:INDIRECT("N"&amp;R524)),IF(SUM(E524:N524)=0,"",SUM(E524:N524)))</f>
        <v/>
      </c>
      <c r="P524" s="109" t="s">
        <v>54</v>
      </c>
      <c r="Q524" s="110">
        <f t="shared" si="16"/>
        <v>8616</v>
      </c>
      <c r="R524" s="111">
        <f t="shared" ca="1" si="17"/>
        <v>528</v>
      </c>
      <c r="S524" s="114"/>
      <c r="T524" s="114"/>
      <c r="U524" s="114" t="e">
        <f>VLOOKUP(C524,Лист2!A$1:B$899,2,FALSE)</f>
        <v>#N/A</v>
      </c>
      <c r="V524" s="114"/>
      <c r="W524" s="114"/>
      <c r="X524" s="114"/>
      <c r="Y524" s="114"/>
      <c r="Z524" s="114"/>
    </row>
    <row r="525" spans="1:26" customFormat="1" ht="17.25" thickBot="1" x14ac:dyDescent="0.3">
      <c r="A525" s="102"/>
      <c r="B525" s="225" t="s">
        <v>568</v>
      </c>
      <c r="C525" s="103">
        <v>9290</v>
      </c>
      <c r="D525" s="104" t="s">
        <v>9</v>
      </c>
      <c r="E525" s="105" t="s">
        <v>10</v>
      </c>
      <c r="F525" s="105" t="s">
        <v>11</v>
      </c>
      <c r="G525" s="105" t="s">
        <v>12</v>
      </c>
      <c r="H525" s="106" t="s">
        <v>13</v>
      </c>
      <c r="I525" s="106" t="s">
        <v>14</v>
      </c>
      <c r="J525" s="105" t="s">
        <v>15</v>
      </c>
      <c r="K525" s="105"/>
      <c r="L525" s="105"/>
      <c r="M525" s="105"/>
      <c r="N525" s="107"/>
      <c r="O525" s="108">
        <f ca="1">IF(D525="цвет",SUM(O526:INDIRECT("N"&amp;R525)),IF(SUM(E525:N525)=0,"",SUM(E525:N525)))</f>
        <v>0</v>
      </c>
      <c r="P525" s="109">
        <v>1548</v>
      </c>
      <c r="Q525" s="110">
        <f t="shared" si="16"/>
        <v>9290</v>
      </c>
      <c r="R525" s="111">
        <f t="shared" ca="1" si="17"/>
        <v>528</v>
      </c>
      <c r="S525" s="112">
        <f>IF(U525&gt;0,ROUND((U525),0),ROUND((P525*$P$1),0))</f>
        <v>790</v>
      </c>
      <c r="T525" s="113">
        <f ca="1">O525*S525</f>
        <v>0</v>
      </c>
      <c r="U525" s="114">
        <f>VLOOKUP(C525,Лист2!A$1:B$899,2,FALSE)</f>
        <v>790</v>
      </c>
      <c r="V525" s="114"/>
      <c r="W525" s="114"/>
      <c r="X525" s="114"/>
      <c r="Y525" s="114"/>
      <c r="Z525" s="114"/>
    </row>
    <row r="526" spans="1:26" customFormat="1" ht="17.25" thickBot="1" x14ac:dyDescent="0.3">
      <c r="A526" s="102"/>
      <c r="B526" s="225"/>
      <c r="C526" s="115"/>
      <c r="D526" s="116" t="s">
        <v>29</v>
      </c>
      <c r="E526" s="144"/>
      <c r="F526" s="131"/>
      <c r="G526" s="131"/>
      <c r="H526" s="131"/>
      <c r="I526" s="131"/>
      <c r="J526" s="131"/>
      <c r="K526" s="131"/>
      <c r="L526" s="131"/>
      <c r="M526" s="131"/>
      <c r="N526" s="117"/>
      <c r="O526" s="118" t="str">
        <f ca="1">IF(D526="цвет",SUM(O527:INDIRECT("N"&amp;R526)),IF(SUM(E526:N526)=0,"",SUM(E526:N526)))</f>
        <v/>
      </c>
      <c r="P526" s="109" t="s">
        <v>54</v>
      </c>
      <c r="Q526" s="110">
        <f t="shared" si="16"/>
        <v>9290</v>
      </c>
      <c r="R526" s="111">
        <f t="shared" ca="1" si="17"/>
        <v>528</v>
      </c>
      <c r="S526" s="119"/>
      <c r="T526" s="120"/>
      <c r="U526" s="114" t="e">
        <f>VLOOKUP(C526,Лист2!A$1:B$899,2,FALSE)</f>
        <v>#N/A</v>
      </c>
      <c r="V526" s="114"/>
      <c r="W526" s="114"/>
      <c r="X526" s="114"/>
      <c r="Y526" s="114"/>
      <c r="Z526" s="114"/>
    </row>
    <row r="527" spans="1:26" customFormat="1" ht="135" customHeight="1" x14ac:dyDescent="0.25">
      <c r="A527" s="102"/>
      <c r="B527" s="225"/>
      <c r="C527" s="115"/>
      <c r="D527" s="227" t="s">
        <v>569</v>
      </c>
      <c r="E527" s="228"/>
      <c r="F527" s="228"/>
      <c r="G527" s="228"/>
      <c r="H527" s="228"/>
      <c r="I527" s="228"/>
      <c r="J527" s="228"/>
      <c r="K527" s="228"/>
      <c r="L527" s="228"/>
      <c r="M527" s="228"/>
      <c r="N527" s="229"/>
      <c r="O527" s="118" t="str">
        <f ca="1">IF(D527="цвет",SUM(O528:INDIRECT("N"&amp;R527)),IF(SUM(E527:N527)=0,"",SUM(E527:N527)))</f>
        <v/>
      </c>
      <c r="P527" s="109" t="s">
        <v>54</v>
      </c>
      <c r="Q527" s="110">
        <f t="shared" si="16"/>
        <v>9290</v>
      </c>
      <c r="R527" s="111">
        <f t="shared" ca="1" si="17"/>
        <v>528</v>
      </c>
      <c r="S527" s="119"/>
      <c r="T527" s="120"/>
      <c r="U527" s="114" t="e">
        <f>VLOOKUP(C527,Лист2!A$1:B$899,2,FALSE)</f>
        <v>#N/A</v>
      </c>
      <c r="V527" s="114"/>
      <c r="W527" s="114"/>
      <c r="X527" s="114"/>
      <c r="Y527" s="114"/>
      <c r="Z527" s="114"/>
    </row>
    <row r="528" spans="1:26" customFormat="1" ht="17.45" customHeight="1" thickBot="1" x14ac:dyDescent="0.3">
      <c r="A528" s="102"/>
      <c r="B528" s="226"/>
      <c r="C528" s="121"/>
      <c r="D528" s="219" t="str">
        <f>HYPERLINK("https://miamia.ru/search/index.php?q="&amp;Q528&amp;"&amp;s=Поиск?utm_source=Excel&amp;utm_medium=Nalichie&amp;utm_content="&amp;Q528&amp;"","Посмотреть большую фотографию на сайте")</f>
        <v>Посмотреть большую фотографию на сайте</v>
      </c>
      <c r="E528" s="220"/>
      <c r="F528" s="220"/>
      <c r="G528" s="220"/>
      <c r="H528" s="220"/>
      <c r="I528" s="220"/>
      <c r="J528" s="220"/>
      <c r="K528" s="220"/>
      <c r="L528" s="220"/>
      <c r="M528" s="220"/>
      <c r="N528" s="221"/>
      <c r="O528" s="118" t="str">
        <f ca="1">IF(D528="цвет",SUM(O529:INDIRECT("N"&amp;R528)),IF(SUM(E528:N528)=0,"",SUM(E528:N528)))</f>
        <v/>
      </c>
      <c r="P528" s="109" t="s">
        <v>54</v>
      </c>
      <c r="Q528" s="110">
        <f t="shared" si="16"/>
        <v>9290</v>
      </c>
      <c r="R528" s="111">
        <f t="shared" ca="1" si="17"/>
        <v>528</v>
      </c>
      <c r="S528" s="119"/>
      <c r="T528" s="120"/>
      <c r="U528" s="114" t="e">
        <f>VLOOKUP(C528,Лист2!A$1:B$899,2,FALSE)</f>
        <v>#N/A</v>
      </c>
      <c r="V528" s="114"/>
      <c r="W528" s="114"/>
      <c r="X528" s="114"/>
      <c r="Y528" s="114"/>
      <c r="Z528" s="114"/>
    </row>
    <row r="529" spans="1:26" customFormat="1" ht="17.25" thickBot="1" x14ac:dyDescent="0.3">
      <c r="A529" s="138"/>
      <c r="B529" s="237" t="s">
        <v>568</v>
      </c>
      <c r="C529" s="132">
        <v>9292</v>
      </c>
      <c r="D529" s="133" t="s">
        <v>9</v>
      </c>
      <c r="E529" s="105" t="s">
        <v>10</v>
      </c>
      <c r="F529" s="106" t="s">
        <v>11</v>
      </c>
      <c r="G529" s="106" t="s">
        <v>12</v>
      </c>
      <c r="H529" s="106" t="s">
        <v>13</v>
      </c>
      <c r="I529" s="106" t="s">
        <v>14</v>
      </c>
      <c r="J529" s="106" t="s">
        <v>15</v>
      </c>
      <c r="K529" s="106"/>
      <c r="L529" s="106"/>
      <c r="M529" s="106"/>
      <c r="N529" s="107"/>
      <c r="O529" s="108">
        <f ca="1">IF(D529="цвет",SUM(O530:INDIRECT("N"&amp;R529)),IF(SUM(E529:N529)=0,"",SUM(E529:N529)))</f>
        <v>0</v>
      </c>
      <c r="P529" s="109">
        <v>1548</v>
      </c>
      <c r="Q529" s="110">
        <f t="shared" si="16"/>
        <v>9292</v>
      </c>
      <c r="R529" s="111">
        <f t="shared" ca="1" si="17"/>
        <v>532</v>
      </c>
      <c r="S529" s="112">
        <f>IF(U529&gt;0,ROUND((U529),0),ROUND((P529*$P$1),0))</f>
        <v>790</v>
      </c>
      <c r="T529" s="113">
        <f ca="1">O529*S529</f>
        <v>0</v>
      </c>
      <c r="U529" s="114">
        <f>VLOOKUP(C529,Лист2!A$1:B$899,2,FALSE)</f>
        <v>790</v>
      </c>
      <c r="V529" s="114"/>
      <c r="W529" s="114"/>
      <c r="X529" s="114"/>
      <c r="Y529" s="114"/>
      <c r="Z529" s="114"/>
    </row>
    <row r="530" spans="1:26" customFormat="1" ht="17.25" thickBot="1" x14ac:dyDescent="0.3">
      <c r="A530" s="138"/>
      <c r="B530" s="225"/>
      <c r="C530" s="115"/>
      <c r="D530" s="134" t="s">
        <v>29</v>
      </c>
      <c r="E530" s="277"/>
      <c r="F530" s="277"/>
      <c r="G530" s="117"/>
      <c r="H530" s="117"/>
      <c r="I530" s="117"/>
      <c r="J530" s="117"/>
      <c r="K530" s="117"/>
      <c r="L530" s="117"/>
      <c r="M530" s="117"/>
      <c r="N530" s="131"/>
      <c r="O530" s="118" t="str">
        <f ca="1">IF(D530="цвет",SUM(O531:INDIRECT("N"&amp;R530)),IF(SUM(E530:N530)=0,"",SUM(E530:N530)))</f>
        <v/>
      </c>
      <c r="P530" s="109" t="s">
        <v>54</v>
      </c>
      <c r="Q530" s="110">
        <f t="shared" si="16"/>
        <v>9292</v>
      </c>
      <c r="R530" s="111">
        <f t="shared" ca="1" si="17"/>
        <v>532</v>
      </c>
      <c r="S530" s="119"/>
      <c r="T530" s="120"/>
      <c r="U530" s="114" t="e">
        <f>VLOOKUP(C530,Лист2!A$1:B$899,2,FALSE)</f>
        <v>#N/A</v>
      </c>
      <c r="V530" s="114"/>
      <c r="W530" s="114"/>
      <c r="X530" s="114"/>
      <c r="Y530" s="114"/>
      <c r="Z530" s="114"/>
    </row>
    <row r="531" spans="1:26" customFormat="1" ht="135.75" customHeight="1" x14ac:dyDescent="0.25">
      <c r="A531" s="138"/>
      <c r="B531" s="238"/>
      <c r="C531" s="188"/>
      <c r="D531" s="227" t="s">
        <v>570</v>
      </c>
      <c r="E531" s="228"/>
      <c r="F531" s="228"/>
      <c r="G531" s="228"/>
      <c r="H531" s="228"/>
      <c r="I531" s="228"/>
      <c r="J531" s="228"/>
      <c r="K531" s="228"/>
      <c r="L531" s="228"/>
      <c r="M531" s="228"/>
      <c r="N531" s="229"/>
      <c r="O531" s="118" t="str">
        <f ca="1">IF(D531="цвет",SUM(O532:INDIRECT("N"&amp;R531)),IF(SUM(E531:N531)=0,"",SUM(E531:N531)))</f>
        <v/>
      </c>
      <c r="P531" s="109" t="s">
        <v>54</v>
      </c>
      <c r="Q531" s="110">
        <f t="shared" si="16"/>
        <v>9292</v>
      </c>
      <c r="R531" s="111">
        <f t="shared" ca="1" si="17"/>
        <v>532</v>
      </c>
      <c r="S531" s="119"/>
      <c r="T531" s="120"/>
      <c r="U531" s="114" t="e">
        <f>VLOOKUP(C531,Лист2!A$1:B$899,2,FALSE)</f>
        <v>#N/A</v>
      </c>
      <c r="V531" s="114"/>
      <c r="W531" s="114"/>
      <c r="X531" s="114"/>
      <c r="Y531" s="114"/>
      <c r="Z531" s="114"/>
    </row>
    <row r="532" spans="1:26" customFormat="1" ht="17.45" customHeight="1" thickBot="1" x14ac:dyDescent="0.3">
      <c r="A532" s="138"/>
      <c r="B532" s="226"/>
      <c r="C532" s="121"/>
      <c r="D532" s="219" t="str">
        <f>HYPERLINK("https://miamia.ru/search/index.php?q="&amp;Q532&amp;"&amp;s=Поиск?utm_source=Excel&amp;utm_medium=Nalichie&amp;utm_content="&amp;Q532&amp;"","Посмотреть большую фотографию на сайте")</f>
        <v>Посмотреть большую фотографию на сайте</v>
      </c>
      <c r="E532" s="220"/>
      <c r="F532" s="220"/>
      <c r="G532" s="220"/>
      <c r="H532" s="220"/>
      <c r="I532" s="220"/>
      <c r="J532" s="220"/>
      <c r="K532" s="220"/>
      <c r="L532" s="220"/>
      <c r="M532" s="220"/>
      <c r="N532" s="221"/>
      <c r="O532" s="118" t="str">
        <f ca="1">IF(D532="цвет",SUM(O533:INDIRECT("N"&amp;R532)),IF(SUM(E532:N532)=0,"",SUM(E532:N532)))</f>
        <v/>
      </c>
      <c r="P532" s="109" t="s">
        <v>54</v>
      </c>
      <c r="Q532" s="110">
        <f t="shared" si="16"/>
        <v>9292</v>
      </c>
      <c r="R532" s="111">
        <f t="shared" ca="1" si="17"/>
        <v>532</v>
      </c>
      <c r="S532" s="119"/>
      <c r="T532" s="120"/>
      <c r="U532" s="114" t="e">
        <f>VLOOKUP(C532,Лист2!A$1:B$899,2,FALSE)</f>
        <v>#N/A</v>
      </c>
      <c r="V532" s="114"/>
      <c r="W532" s="114"/>
      <c r="X532" s="114"/>
      <c r="Y532" s="114"/>
      <c r="Z532" s="114"/>
    </row>
    <row r="533" spans="1:26" customFormat="1" ht="17.25" thickBot="1" x14ac:dyDescent="0.3">
      <c r="A533" s="138"/>
      <c r="B533" s="237" t="s">
        <v>568</v>
      </c>
      <c r="C533" s="132">
        <v>9296</v>
      </c>
      <c r="D533" s="133" t="s">
        <v>9</v>
      </c>
      <c r="E533" s="105" t="s">
        <v>10</v>
      </c>
      <c r="F533" s="106" t="s">
        <v>11</v>
      </c>
      <c r="G533" s="106" t="s">
        <v>12</v>
      </c>
      <c r="H533" s="106" t="s">
        <v>13</v>
      </c>
      <c r="I533" s="106" t="s">
        <v>14</v>
      </c>
      <c r="J533" s="106" t="s">
        <v>15</v>
      </c>
      <c r="K533" s="106"/>
      <c r="L533" s="106"/>
      <c r="M533" s="106"/>
      <c r="N533" s="107"/>
      <c r="O533" s="108">
        <f ca="1">IF(D533="цвет",SUM(O534:INDIRECT("N"&amp;R533)),IF(SUM(E533:N533)=0,"",SUM(E533:N533)))</f>
        <v>0</v>
      </c>
      <c r="P533" s="109">
        <v>2453</v>
      </c>
      <c r="Q533" s="110">
        <f t="shared" si="16"/>
        <v>9296</v>
      </c>
      <c r="R533" s="111">
        <f t="shared" ca="1" si="17"/>
        <v>536</v>
      </c>
      <c r="S533" s="112">
        <f>IF(U533&gt;0,ROUND((U533),0),ROUND((P533*$P$1),0))</f>
        <v>990</v>
      </c>
      <c r="T533" s="113">
        <f ca="1">O533*S533</f>
        <v>0</v>
      </c>
      <c r="U533" s="114">
        <f>VLOOKUP(C533,Лист2!A$1:B$899,2,FALSE)</f>
        <v>990</v>
      </c>
      <c r="V533" s="114"/>
      <c r="W533" s="114"/>
      <c r="X533" s="114"/>
      <c r="Y533" s="114"/>
      <c r="Z533" s="114"/>
    </row>
    <row r="534" spans="1:26" customFormat="1" ht="17.25" thickBot="1" x14ac:dyDescent="0.3">
      <c r="A534" s="138"/>
      <c r="B534" s="225"/>
      <c r="C534" s="115"/>
      <c r="D534" s="134" t="s">
        <v>29</v>
      </c>
      <c r="E534" s="117"/>
      <c r="F534" s="117"/>
      <c r="G534" s="276"/>
      <c r="H534" s="117"/>
      <c r="I534" s="117"/>
      <c r="J534" s="117"/>
      <c r="K534" s="117"/>
      <c r="L534" s="117"/>
      <c r="M534" s="117"/>
      <c r="N534" s="131"/>
      <c r="O534" s="118" t="str">
        <f ca="1">IF(D534="цвет",SUM(O535:INDIRECT("N"&amp;R534)),IF(SUM(E534:N534)=0,"",SUM(E534:N534)))</f>
        <v/>
      </c>
      <c r="P534" s="109" t="s">
        <v>54</v>
      </c>
      <c r="Q534" s="110">
        <f t="shared" si="16"/>
        <v>9296</v>
      </c>
      <c r="R534" s="111">
        <f t="shared" ca="1" si="17"/>
        <v>536</v>
      </c>
      <c r="S534" s="119"/>
      <c r="T534" s="120"/>
      <c r="U534" s="114" t="e">
        <f>VLOOKUP(C534,Лист2!A$1:B$899,2,FALSE)</f>
        <v>#N/A</v>
      </c>
      <c r="V534" s="114"/>
      <c r="W534" s="114"/>
      <c r="X534" s="114"/>
      <c r="Y534" s="114"/>
      <c r="Z534" s="114"/>
    </row>
    <row r="535" spans="1:26" customFormat="1" ht="135.75" customHeight="1" x14ac:dyDescent="0.25">
      <c r="A535" s="138"/>
      <c r="B535" s="238"/>
      <c r="C535" s="188"/>
      <c r="D535" s="227" t="s">
        <v>571</v>
      </c>
      <c r="E535" s="228"/>
      <c r="F535" s="228"/>
      <c r="G535" s="228"/>
      <c r="H535" s="228"/>
      <c r="I535" s="228"/>
      <c r="J535" s="228"/>
      <c r="K535" s="228"/>
      <c r="L535" s="228"/>
      <c r="M535" s="228"/>
      <c r="N535" s="229"/>
      <c r="O535" s="118" t="str">
        <f ca="1">IF(D535="цвет",SUM(O536:INDIRECT("N"&amp;R535)),IF(SUM(E535:N535)=0,"",SUM(E535:N535)))</f>
        <v/>
      </c>
      <c r="P535" s="109" t="s">
        <v>54</v>
      </c>
      <c r="Q535" s="110">
        <f t="shared" si="16"/>
        <v>9296</v>
      </c>
      <c r="R535" s="111">
        <f t="shared" ca="1" si="17"/>
        <v>536</v>
      </c>
      <c r="S535" s="119"/>
      <c r="T535" s="120"/>
      <c r="U535" s="114" t="e">
        <f>VLOOKUP(C535,Лист2!A$1:B$899,2,FALSE)</f>
        <v>#N/A</v>
      </c>
      <c r="V535" s="114"/>
      <c r="W535" s="114"/>
      <c r="X535" s="114"/>
      <c r="Y535" s="114"/>
      <c r="Z535" s="114"/>
    </row>
    <row r="536" spans="1:26" customFormat="1" ht="17.45" customHeight="1" thickBot="1" x14ac:dyDescent="0.3">
      <c r="A536" s="138"/>
      <c r="B536" s="226"/>
      <c r="C536" s="121"/>
      <c r="D536" s="219" t="str">
        <f>HYPERLINK("https://miamia.ru/search/index.php?q="&amp;Q536&amp;"&amp;s=Поиск?utm_source=Excel&amp;utm_medium=Nalichie&amp;utm_content="&amp;Q536&amp;"","Посмотреть большую фотографию на сайте")</f>
        <v>Посмотреть большую фотографию на сайте</v>
      </c>
      <c r="E536" s="220"/>
      <c r="F536" s="220"/>
      <c r="G536" s="220"/>
      <c r="H536" s="220"/>
      <c r="I536" s="220"/>
      <c r="J536" s="220"/>
      <c r="K536" s="220"/>
      <c r="L536" s="220"/>
      <c r="M536" s="220"/>
      <c r="N536" s="221"/>
      <c r="O536" s="118" t="str">
        <f ca="1">IF(D536="цвет",SUM(O537:INDIRECT("N"&amp;R536)),IF(SUM(E536:N536)=0,"",SUM(E536:N536)))</f>
        <v/>
      </c>
      <c r="P536" s="109" t="s">
        <v>54</v>
      </c>
      <c r="Q536" s="110">
        <f t="shared" si="16"/>
        <v>9296</v>
      </c>
      <c r="R536" s="111">
        <f t="shared" ca="1" si="17"/>
        <v>536</v>
      </c>
      <c r="S536" s="119"/>
      <c r="T536" s="120"/>
      <c r="U536" s="114" t="e">
        <f>VLOOKUP(C536,Лист2!A$1:B$899,2,FALSE)</f>
        <v>#N/A</v>
      </c>
      <c r="V536" s="114"/>
      <c r="W536" s="114"/>
      <c r="X536" s="114"/>
      <c r="Y536" s="114"/>
      <c r="Z536" s="114"/>
    </row>
    <row r="537" spans="1:26" customFormat="1" ht="17.25" thickBot="1" x14ac:dyDescent="0.3">
      <c r="A537" s="138"/>
      <c r="B537" s="237" t="s">
        <v>568</v>
      </c>
      <c r="C537" s="132">
        <v>9302</v>
      </c>
      <c r="D537" s="133" t="s">
        <v>9</v>
      </c>
      <c r="E537" s="105" t="s">
        <v>10</v>
      </c>
      <c r="F537" s="106" t="s">
        <v>11</v>
      </c>
      <c r="G537" s="106" t="s">
        <v>12</v>
      </c>
      <c r="H537" s="106" t="s">
        <v>13</v>
      </c>
      <c r="I537" s="106" t="s">
        <v>14</v>
      </c>
      <c r="J537" s="106" t="s">
        <v>15</v>
      </c>
      <c r="K537" s="106" t="s">
        <v>16</v>
      </c>
      <c r="L537" s="106"/>
      <c r="M537" s="106"/>
      <c r="N537" s="107"/>
      <c r="O537" s="108">
        <f ca="1">IF(D537="цвет",SUM(O538:INDIRECT("N"&amp;R537)),IF(SUM(E537:N537)=0,"",SUM(E537:N537)))</f>
        <v>0</v>
      </c>
      <c r="P537" s="109">
        <v>1548</v>
      </c>
      <c r="Q537" s="110">
        <f t="shared" si="16"/>
        <v>9302</v>
      </c>
      <c r="R537" s="111">
        <f t="shared" ca="1" si="17"/>
        <v>540</v>
      </c>
      <c r="S537" s="112">
        <f>IF(U537&gt;0,ROUND((U537),0),ROUND((P537*$P$1),0))</f>
        <v>790</v>
      </c>
      <c r="T537" s="113">
        <f ca="1">O537*S537</f>
        <v>0</v>
      </c>
      <c r="U537" s="114">
        <f>VLOOKUP(C537,Лист2!A$1:B$899,2,FALSE)</f>
        <v>790</v>
      </c>
      <c r="V537" s="114"/>
      <c r="W537" s="114"/>
      <c r="X537" s="114"/>
      <c r="Y537" s="114"/>
      <c r="Z537" s="114"/>
    </row>
    <row r="538" spans="1:26" customFormat="1" ht="17.25" thickBot="1" x14ac:dyDescent="0.3">
      <c r="A538" s="138"/>
      <c r="B538" s="225"/>
      <c r="C538" s="115"/>
      <c r="D538" s="134" t="s">
        <v>29</v>
      </c>
      <c r="E538" s="277"/>
      <c r="F538" s="117"/>
      <c r="G538" s="117"/>
      <c r="H538" s="117"/>
      <c r="I538" s="117"/>
      <c r="J538" s="117"/>
      <c r="K538" s="117"/>
      <c r="L538" s="117"/>
      <c r="M538" s="117"/>
      <c r="N538" s="131"/>
      <c r="O538" s="118" t="str">
        <f ca="1">IF(D538="цвет",SUM(O539:INDIRECT("N"&amp;R538)),IF(SUM(E538:N538)=0,"",SUM(E538:N538)))</f>
        <v/>
      </c>
      <c r="P538" s="109" t="s">
        <v>54</v>
      </c>
      <c r="Q538" s="110">
        <f t="shared" si="16"/>
        <v>9302</v>
      </c>
      <c r="R538" s="111">
        <f t="shared" ca="1" si="17"/>
        <v>540</v>
      </c>
      <c r="S538" s="119"/>
      <c r="T538" s="120"/>
      <c r="U538" s="114" t="e">
        <f>VLOOKUP(C538,Лист2!A$1:B$899,2,FALSE)</f>
        <v>#N/A</v>
      </c>
      <c r="V538" s="114"/>
      <c r="W538" s="114"/>
      <c r="X538" s="114"/>
      <c r="Y538" s="114"/>
      <c r="Z538" s="114"/>
    </row>
    <row r="539" spans="1:26" customFormat="1" ht="135.75" customHeight="1" x14ac:dyDescent="0.25">
      <c r="A539" s="138"/>
      <c r="B539" s="238"/>
      <c r="C539" s="188"/>
      <c r="D539" s="227" t="s">
        <v>572</v>
      </c>
      <c r="E539" s="228"/>
      <c r="F539" s="228"/>
      <c r="G539" s="228"/>
      <c r="H539" s="228"/>
      <c r="I539" s="228"/>
      <c r="J539" s="228"/>
      <c r="K539" s="228"/>
      <c r="L539" s="228"/>
      <c r="M539" s="228"/>
      <c r="N539" s="229"/>
      <c r="O539" s="118" t="str">
        <f ca="1">IF(D539="цвет",SUM(O540:INDIRECT("N"&amp;R539)),IF(SUM(E539:N539)=0,"",SUM(E539:N539)))</f>
        <v/>
      </c>
      <c r="P539" s="109" t="s">
        <v>54</v>
      </c>
      <c r="Q539" s="110">
        <f t="shared" si="16"/>
        <v>9302</v>
      </c>
      <c r="R539" s="111">
        <f t="shared" ca="1" si="17"/>
        <v>540</v>
      </c>
      <c r="S539" s="119"/>
      <c r="T539" s="120"/>
      <c r="U539" s="114" t="e">
        <f>VLOOKUP(C539,Лист2!A$1:B$899,2,FALSE)</f>
        <v>#N/A</v>
      </c>
      <c r="V539" s="114"/>
      <c r="W539" s="114"/>
      <c r="X539" s="114"/>
      <c r="Y539" s="114"/>
      <c r="Z539" s="114"/>
    </row>
    <row r="540" spans="1:26" customFormat="1" ht="17.45" customHeight="1" thickBot="1" x14ac:dyDescent="0.3">
      <c r="A540" s="138"/>
      <c r="B540" s="226"/>
      <c r="C540" s="121"/>
      <c r="D540" s="219" t="str">
        <f>HYPERLINK("https://miamia.ru/search/index.php?q="&amp;Q540&amp;"&amp;s=Поиск?utm_source=Excel&amp;utm_medium=Nalichie&amp;utm_content="&amp;Q540&amp;"","Посмотреть большую фотографию на сайте")</f>
        <v>Посмотреть большую фотографию на сайте</v>
      </c>
      <c r="E540" s="220"/>
      <c r="F540" s="220"/>
      <c r="G540" s="220"/>
      <c r="H540" s="220"/>
      <c r="I540" s="220"/>
      <c r="J540" s="220"/>
      <c r="K540" s="220"/>
      <c r="L540" s="220"/>
      <c r="M540" s="220"/>
      <c r="N540" s="221"/>
      <c r="O540" s="118" t="str">
        <f ca="1">IF(D540="цвет",SUM(O541:INDIRECT("N"&amp;R540)),IF(SUM(E540:N540)=0,"",SUM(E540:N540)))</f>
        <v/>
      </c>
      <c r="P540" s="109" t="s">
        <v>54</v>
      </c>
      <c r="Q540" s="110">
        <f t="shared" si="16"/>
        <v>9302</v>
      </c>
      <c r="R540" s="111">
        <f t="shared" ca="1" si="17"/>
        <v>540</v>
      </c>
      <c r="S540" s="119"/>
      <c r="T540" s="120"/>
      <c r="U540" s="114" t="e">
        <f>VLOOKUP(C540,Лист2!A$1:B$899,2,FALSE)</f>
        <v>#N/A</v>
      </c>
      <c r="V540" s="114"/>
      <c r="W540" s="114"/>
      <c r="X540" s="114"/>
      <c r="Y540" s="114"/>
      <c r="Z540" s="114"/>
    </row>
    <row r="541" spans="1:26" customFormat="1" ht="17.25" thickBot="1" x14ac:dyDescent="0.3">
      <c r="A541" s="138"/>
      <c r="B541" s="237" t="s">
        <v>568</v>
      </c>
      <c r="C541" s="132">
        <v>9305</v>
      </c>
      <c r="D541" s="133" t="s">
        <v>9</v>
      </c>
      <c r="E541" s="105" t="s">
        <v>10</v>
      </c>
      <c r="F541" s="106" t="s">
        <v>11</v>
      </c>
      <c r="G541" s="106" t="s">
        <v>12</v>
      </c>
      <c r="H541" s="106" t="s">
        <v>13</v>
      </c>
      <c r="I541" s="106" t="s">
        <v>14</v>
      </c>
      <c r="J541" s="106" t="s">
        <v>15</v>
      </c>
      <c r="K541" s="106" t="s">
        <v>16</v>
      </c>
      <c r="L541" s="106"/>
      <c r="M541" s="106"/>
      <c r="N541" s="107"/>
      <c r="O541" s="108">
        <f ca="1">IF(D541="цвет",SUM(O542:INDIRECT("N"&amp;R541)),IF(SUM(E541:N541)=0,"",SUM(E541:N541)))</f>
        <v>0</v>
      </c>
      <c r="P541" s="109">
        <v>1548</v>
      </c>
      <c r="Q541" s="110">
        <f t="shared" si="16"/>
        <v>9305</v>
      </c>
      <c r="R541" s="111">
        <f t="shared" ca="1" si="17"/>
        <v>544</v>
      </c>
      <c r="S541" s="112">
        <f>IF(U541&gt;0,ROUND((U541),0),ROUND((P541*$P$1),0))</f>
        <v>850</v>
      </c>
      <c r="T541" s="113">
        <f ca="1">O541*S541</f>
        <v>0</v>
      </c>
      <c r="U541" s="114">
        <f>VLOOKUP(C541,Лист2!A$1:B$899,2,FALSE)</f>
        <v>850</v>
      </c>
      <c r="V541" s="114"/>
      <c r="W541" s="114"/>
      <c r="X541" s="114"/>
      <c r="Y541" s="114"/>
      <c r="Z541" s="114"/>
    </row>
    <row r="542" spans="1:26" customFormat="1" ht="17.25" thickBot="1" x14ac:dyDescent="0.3">
      <c r="A542" s="138"/>
      <c r="B542" s="225"/>
      <c r="C542" s="115"/>
      <c r="D542" s="134" t="s">
        <v>29</v>
      </c>
      <c r="E542" s="276"/>
      <c r="F542" s="117"/>
      <c r="G542" s="117"/>
      <c r="H542" s="117"/>
      <c r="I542" s="117"/>
      <c r="J542" s="117"/>
      <c r="K542" s="117"/>
      <c r="L542" s="117"/>
      <c r="M542" s="117"/>
      <c r="N542" s="131"/>
      <c r="O542" s="118" t="str">
        <f ca="1">IF(D542="цвет",SUM(O543:INDIRECT("N"&amp;R542)),IF(SUM(E542:N542)=0,"",SUM(E542:N542)))</f>
        <v/>
      </c>
      <c r="P542" s="109" t="s">
        <v>54</v>
      </c>
      <c r="Q542" s="110">
        <f t="shared" si="16"/>
        <v>9305</v>
      </c>
      <c r="R542" s="111">
        <f t="shared" ca="1" si="17"/>
        <v>544</v>
      </c>
      <c r="S542" s="119"/>
      <c r="T542" s="120"/>
      <c r="U542" s="114" t="e">
        <f>VLOOKUP(C542,Лист2!A$1:B$899,2,FALSE)</f>
        <v>#N/A</v>
      </c>
      <c r="V542" s="114"/>
      <c r="W542" s="114"/>
      <c r="X542" s="114"/>
      <c r="Y542" s="114"/>
      <c r="Z542" s="114"/>
    </row>
    <row r="543" spans="1:26" customFormat="1" ht="135.75" customHeight="1" x14ac:dyDescent="0.25">
      <c r="A543" s="138"/>
      <c r="B543" s="238"/>
      <c r="C543" s="188"/>
      <c r="D543" s="227" t="s">
        <v>573</v>
      </c>
      <c r="E543" s="228"/>
      <c r="F543" s="228"/>
      <c r="G543" s="228"/>
      <c r="H543" s="228"/>
      <c r="I543" s="228"/>
      <c r="J543" s="228"/>
      <c r="K543" s="228"/>
      <c r="L543" s="228"/>
      <c r="M543" s="228"/>
      <c r="N543" s="229"/>
      <c r="O543" s="118" t="str">
        <f ca="1">IF(D543="цвет",SUM(O544:INDIRECT("N"&amp;R543)),IF(SUM(E543:N543)=0,"",SUM(E543:N543)))</f>
        <v/>
      </c>
      <c r="P543" s="109" t="s">
        <v>54</v>
      </c>
      <c r="Q543" s="110">
        <f t="shared" si="16"/>
        <v>9305</v>
      </c>
      <c r="R543" s="111">
        <f t="shared" ca="1" si="17"/>
        <v>544</v>
      </c>
      <c r="S543" s="119"/>
      <c r="T543" s="120"/>
      <c r="U543" s="114" t="e">
        <f>VLOOKUP(C543,Лист2!A$1:B$899,2,FALSE)</f>
        <v>#N/A</v>
      </c>
      <c r="V543" s="114"/>
      <c r="W543" s="114"/>
      <c r="X543" s="114"/>
      <c r="Y543" s="114"/>
      <c r="Z543" s="114"/>
    </row>
    <row r="544" spans="1:26" customFormat="1" ht="17.45" customHeight="1" thickBot="1" x14ac:dyDescent="0.3">
      <c r="A544" s="138"/>
      <c r="B544" s="226"/>
      <c r="C544" s="121"/>
      <c r="D544" s="219" t="str">
        <f>HYPERLINK("https://miamia.ru/search/index.php?q="&amp;Q544&amp;"&amp;s=Поиск?utm_source=Excel&amp;utm_medium=Nalichie&amp;utm_content="&amp;Q544&amp;"","Посмотреть большую фотографию на сайте")</f>
        <v>Посмотреть большую фотографию на сайте</v>
      </c>
      <c r="E544" s="220"/>
      <c r="F544" s="220"/>
      <c r="G544" s="220"/>
      <c r="H544" s="220"/>
      <c r="I544" s="220"/>
      <c r="J544" s="220"/>
      <c r="K544" s="220"/>
      <c r="L544" s="220"/>
      <c r="M544" s="220"/>
      <c r="N544" s="221"/>
      <c r="O544" s="118" t="str">
        <f ca="1">IF(D544="цвет",SUM(O545:INDIRECT("N"&amp;R544)),IF(SUM(E544:N544)=0,"",SUM(E544:N544)))</f>
        <v/>
      </c>
      <c r="P544" s="109" t="s">
        <v>54</v>
      </c>
      <c r="Q544" s="110">
        <f t="shared" si="16"/>
        <v>9305</v>
      </c>
      <c r="R544" s="111">
        <f t="shared" ca="1" si="17"/>
        <v>544</v>
      </c>
      <c r="S544" s="119"/>
      <c r="T544" s="120"/>
      <c r="U544" s="114" t="e">
        <f>VLOOKUP(C544,Лист2!A$1:B$899,2,FALSE)</f>
        <v>#N/A</v>
      </c>
      <c r="V544" s="114"/>
      <c r="W544" s="114"/>
      <c r="X544" s="114"/>
      <c r="Y544" s="114"/>
      <c r="Z544" s="114"/>
    </row>
    <row r="545" spans="1:26" customFormat="1" ht="23.1" customHeight="1" thickBot="1" x14ac:dyDescent="0.3">
      <c r="A545" s="137"/>
      <c r="B545" s="122" t="s">
        <v>574</v>
      </c>
      <c r="C545" s="123"/>
      <c r="D545" s="124"/>
      <c r="E545" s="125"/>
      <c r="F545" s="125"/>
      <c r="G545" s="125"/>
      <c r="H545" s="125"/>
      <c r="I545" s="125"/>
      <c r="J545" s="125"/>
      <c r="K545" s="125"/>
      <c r="L545" s="125"/>
      <c r="M545" s="125"/>
      <c r="N545" s="126"/>
      <c r="O545" s="118" t="str">
        <f ca="1">IF(D545="цвет",SUM(O546:INDIRECT("N"&amp;R545)),IF(SUM(E545:N545)=0,"",SUM(E545:N545)))</f>
        <v/>
      </c>
      <c r="P545" s="109" t="s">
        <v>54</v>
      </c>
      <c r="Q545" s="110">
        <f t="shared" si="16"/>
        <v>9305</v>
      </c>
      <c r="R545" s="111">
        <f t="shared" ca="1" si="17"/>
        <v>549</v>
      </c>
      <c r="S545" s="114"/>
      <c r="T545" s="114"/>
      <c r="U545" s="114" t="e">
        <f>VLOOKUP(C545,Лист2!A$1:B$899,2,FALSE)</f>
        <v>#N/A</v>
      </c>
      <c r="V545" s="114"/>
      <c r="W545" s="114"/>
      <c r="X545" s="114"/>
      <c r="Y545" s="114"/>
      <c r="Z545" s="114"/>
    </row>
    <row r="546" spans="1:26" customFormat="1" ht="17.25" thickBot="1" x14ac:dyDescent="0.3">
      <c r="A546" s="138"/>
      <c r="B546" s="237" t="s">
        <v>575</v>
      </c>
      <c r="C546" s="132">
        <v>9610</v>
      </c>
      <c r="D546" s="133" t="s">
        <v>9</v>
      </c>
      <c r="E546" s="105" t="s">
        <v>10</v>
      </c>
      <c r="F546" s="106" t="s">
        <v>11</v>
      </c>
      <c r="G546" s="106" t="s">
        <v>12</v>
      </c>
      <c r="H546" s="106" t="s">
        <v>13</v>
      </c>
      <c r="I546" s="106" t="s">
        <v>14</v>
      </c>
      <c r="J546" s="106" t="s">
        <v>15</v>
      </c>
      <c r="K546" s="106"/>
      <c r="L546" s="106"/>
      <c r="M546" s="106"/>
      <c r="N546" s="107"/>
      <c r="O546" s="108">
        <f ca="1">IF(D546="цвет",SUM(O547:INDIRECT("N"&amp;R546)),IF(SUM(E546:N546)=0,"",SUM(E546:N546)))</f>
        <v>0</v>
      </c>
      <c r="P546" s="109">
        <v>1419</v>
      </c>
      <c r="Q546" s="110">
        <f t="shared" si="16"/>
        <v>9610</v>
      </c>
      <c r="R546" s="111">
        <f t="shared" ca="1" si="17"/>
        <v>549</v>
      </c>
      <c r="S546" s="112">
        <f>IF(U546&gt;0,ROUND((U546),0),ROUND((P546*$P$1),0))</f>
        <v>690</v>
      </c>
      <c r="T546" s="113">
        <f ca="1">O546*S546</f>
        <v>0</v>
      </c>
      <c r="U546" s="114">
        <f>VLOOKUP(C546,Лист2!A$1:B$899,2,FALSE)</f>
        <v>690</v>
      </c>
      <c r="V546" s="114"/>
      <c r="W546" s="114"/>
      <c r="X546" s="114"/>
      <c r="Y546" s="114"/>
      <c r="Z546" s="114"/>
    </row>
    <row r="547" spans="1:26" customFormat="1" ht="17.25" thickBot="1" x14ac:dyDescent="0.3">
      <c r="A547" s="138"/>
      <c r="B547" s="225"/>
      <c r="C547" s="115"/>
      <c r="D547" s="134" t="s">
        <v>25</v>
      </c>
      <c r="E547" s="277"/>
      <c r="F547" s="276"/>
      <c r="G547" s="277"/>
      <c r="H547" s="277"/>
      <c r="I547" s="117"/>
      <c r="J547" s="117"/>
      <c r="K547" s="117"/>
      <c r="L547" s="117"/>
      <c r="M547" s="117"/>
      <c r="N547" s="131"/>
      <c r="O547" s="118" t="str">
        <f ca="1">IF(D547="цвет",SUM(O548:INDIRECT("N"&amp;R547)),IF(SUM(E547:N547)=0,"",SUM(E547:N547)))</f>
        <v/>
      </c>
      <c r="P547" s="109" t="s">
        <v>54</v>
      </c>
      <c r="Q547" s="110">
        <f t="shared" si="16"/>
        <v>9610</v>
      </c>
      <c r="R547" s="111">
        <f t="shared" ca="1" si="17"/>
        <v>549</v>
      </c>
      <c r="S547" s="119"/>
      <c r="T547" s="120"/>
      <c r="U547" s="114" t="e">
        <f>VLOOKUP(C547,Лист2!A$1:B$899,2,FALSE)</f>
        <v>#N/A</v>
      </c>
      <c r="V547" s="114"/>
      <c r="W547" s="114"/>
      <c r="X547" s="114"/>
      <c r="Y547" s="114"/>
      <c r="Z547" s="114"/>
    </row>
    <row r="548" spans="1:26" customFormat="1" ht="135.75" customHeight="1" x14ac:dyDescent="0.25">
      <c r="A548" s="138"/>
      <c r="B548" s="238"/>
      <c r="C548" s="188"/>
      <c r="D548" s="227" t="s">
        <v>576</v>
      </c>
      <c r="E548" s="228"/>
      <c r="F548" s="228"/>
      <c r="G548" s="228"/>
      <c r="H548" s="228"/>
      <c r="I548" s="228"/>
      <c r="J548" s="228"/>
      <c r="K548" s="228"/>
      <c r="L548" s="228"/>
      <c r="M548" s="228"/>
      <c r="N548" s="229"/>
      <c r="O548" s="118" t="str">
        <f ca="1">IF(D548="цвет",SUM(O549:INDIRECT("N"&amp;R548)),IF(SUM(E548:N548)=0,"",SUM(E548:N548)))</f>
        <v/>
      </c>
      <c r="P548" s="109" t="s">
        <v>54</v>
      </c>
      <c r="Q548" s="110">
        <f t="shared" si="16"/>
        <v>9610</v>
      </c>
      <c r="R548" s="111">
        <f t="shared" ca="1" si="17"/>
        <v>549</v>
      </c>
      <c r="S548" s="119"/>
      <c r="T548" s="120"/>
      <c r="U548" s="114" t="e">
        <f>VLOOKUP(C548,Лист2!A$1:B$899,2,FALSE)</f>
        <v>#N/A</v>
      </c>
      <c r="V548" s="114"/>
      <c r="W548" s="114"/>
      <c r="X548" s="114"/>
      <c r="Y548" s="114"/>
      <c r="Z548" s="114"/>
    </row>
    <row r="549" spans="1:26" customFormat="1" ht="17.45" customHeight="1" thickBot="1" x14ac:dyDescent="0.3">
      <c r="A549" s="138"/>
      <c r="B549" s="226"/>
      <c r="C549" s="121"/>
      <c r="D549" s="219" t="str">
        <f>HYPERLINK("https://miamia.ru/search/index.php?q="&amp;Q549&amp;"&amp;s=Поиск?utm_source=Excel&amp;utm_medium=Nalichie&amp;utm_content="&amp;Q549&amp;"","Посмотреть большую фотографию на сайте")</f>
        <v>Посмотреть большую фотографию на сайте</v>
      </c>
      <c r="E549" s="220"/>
      <c r="F549" s="220"/>
      <c r="G549" s="220"/>
      <c r="H549" s="220"/>
      <c r="I549" s="220"/>
      <c r="J549" s="220"/>
      <c r="K549" s="220"/>
      <c r="L549" s="220"/>
      <c r="M549" s="220"/>
      <c r="N549" s="221"/>
      <c r="O549" s="118" t="str">
        <f ca="1">IF(D549="цвет",SUM(O550:INDIRECT("N"&amp;R549)),IF(SUM(E549:N549)=0,"",SUM(E549:N549)))</f>
        <v/>
      </c>
      <c r="P549" s="109" t="s">
        <v>54</v>
      </c>
      <c r="Q549" s="110">
        <f t="shared" si="16"/>
        <v>9610</v>
      </c>
      <c r="R549" s="111">
        <f t="shared" ca="1" si="17"/>
        <v>549</v>
      </c>
      <c r="S549" s="119"/>
      <c r="T549" s="120"/>
      <c r="U549" s="114" t="e">
        <f>VLOOKUP(C549,Лист2!A$1:B$899,2,FALSE)</f>
        <v>#N/A</v>
      </c>
      <c r="V549" s="114"/>
      <c r="W549" s="114"/>
      <c r="X549" s="114"/>
      <c r="Y549" s="114"/>
      <c r="Z549" s="114"/>
    </row>
    <row r="550" spans="1:26" customFormat="1" ht="17.25" thickBot="1" x14ac:dyDescent="0.3">
      <c r="A550" s="102"/>
      <c r="B550" s="225" t="s">
        <v>575</v>
      </c>
      <c r="C550" s="103">
        <v>9612</v>
      </c>
      <c r="D550" s="104" t="s">
        <v>9</v>
      </c>
      <c r="E550" s="105" t="s">
        <v>10</v>
      </c>
      <c r="F550" s="105" t="s">
        <v>11</v>
      </c>
      <c r="G550" s="105" t="s">
        <v>12</v>
      </c>
      <c r="H550" s="106" t="s">
        <v>13</v>
      </c>
      <c r="I550" s="106" t="s">
        <v>14</v>
      </c>
      <c r="J550" s="105"/>
      <c r="K550" s="105"/>
      <c r="L550" s="105"/>
      <c r="M550" s="105"/>
      <c r="N550" s="107"/>
      <c r="O550" s="108">
        <f ca="1">IF(D550="цвет",SUM(O551:INDIRECT("N"&amp;R550)),IF(SUM(E550:N550)=0,"",SUM(E550:N550)))</f>
        <v>0</v>
      </c>
      <c r="P550" s="109">
        <v>1677</v>
      </c>
      <c r="Q550" s="110">
        <f t="shared" si="16"/>
        <v>9612</v>
      </c>
      <c r="R550" s="111">
        <f t="shared" ca="1" si="17"/>
        <v>553</v>
      </c>
      <c r="S550" s="112">
        <f>IF(U550&gt;0,ROUND((U550),0),ROUND((P550*$P$1),0))</f>
        <v>790</v>
      </c>
      <c r="T550" s="113">
        <f ca="1">O550*S550</f>
        <v>0</v>
      </c>
      <c r="U550" s="114">
        <f>VLOOKUP(C550,Лист2!A$1:B$899,2,FALSE)</f>
        <v>790</v>
      </c>
      <c r="V550" s="114"/>
      <c r="W550" s="114"/>
      <c r="X550" s="114"/>
      <c r="Y550" s="114"/>
      <c r="Z550" s="114"/>
    </row>
    <row r="551" spans="1:26" customFormat="1" ht="17.25" thickBot="1" x14ac:dyDescent="0.3">
      <c r="A551" s="102"/>
      <c r="B551" s="225"/>
      <c r="C551" s="115"/>
      <c r="D551" s="116" t="s">
        <v>25</v>
      </c>
      <c r="E551" s="144"/>
      <c r="F551" s="131"/>
      <c r="G551" s="131"/>
      <c r="H551" s="131"/>
      <c r="I551" s="131"/>
      <c r="J551" s="131"/>
      <c r="K551" s="131"/>
      <c r="L551" s="131"/>
      <c r="M551" s="131"/>
      <c r="N551" s="117"/>
      <c r="O551" s="118" t="str">
        <f ca="1">IF(D551="цвет",SUM(O552:INDIRECT("N"&amp;R551)),IF(SUM(E551:N551)=0,"",SUM(E551:N551)))</f>
        <v/>
      </c>
      <c r="P551" s="109" t="s">
        <v>54</v>
      </c>
      <c r="Q551" s="110">
        <f t="shared" si="16"/>
        <v>9612</v>
      </c>
      <c r="R551" s="111">
        <f t="shared" ca="1" si="17"/>
        <v>553</v>
      </c>
      <c r="S551" s="119"/>
      <c r="T551" s="120"/>
      <c r="U551" s="114" t="e">
        <f>VLOOKUP(C551,Лист2!A$1:B$899,2,FALSE)</f>
        <v>#N/A</v>
      </c>
      <c r="V551" s="114"/>
      <c r="W551" s="114"/>
      <c r="X551" s="114"/>
      <c r="Y551" s="114"/>
      <c r="Z551" s="114"/>
    </row>
    <row r="552" spans="1:26" customFormat="1" ht="134.44999999999999" customHeight="1" x14ac:dyDescent="0.25">
      <c r="A552" s="102"/>
      <c r="B552" s="225"/>
      <c r="C552" s="115"/>
      <c r="D552" s="227" t="s">
        <v>577</v>
      </c>
      <c r="E552" s="228"/>
      <c r="F552" s="228"/>
      <c r="G552" s="228"/>
      <c r="H552" s="228"/>
      <c r="I552" s="228"/>
      <c r="J552" s="228"/>
      <c r="K552" s="228"/>
      <c r="L552" s="228"/>
      <c r="M552" s="228"/>
      <c r="N552" s="229"/>
      <c r="O552" s="118" t="str">
        <f ca="1">IF(D552="цвет",SUM(O553:INDIRECT("N"&amp;R552)),IF(SUM(E552:N552)=0,"",SUM(E552:N552)))</f>
        <v/>
      </c>
      <c r="P552" s="109" t="s">
        <v>54</v>
      </c>
      <c r="Q552" s="110">
        <f t="shared" si="16"/>
        <v>9612</v>
      </c>
      <c r="R552" s="111">
        <f t="shared" ca="1" si="17"/>
        <v>553</v>
      </c>
      <c r="S552" s="119"/>
      <c r="T552" s="120"/>
      <c r="U552" s="114" t="e">
        <f>VLOOKUP(C552,Лист2!A$1:B$899,2,FALSE)</f>
        <v>#N/A</v>
      </c>
      <c r="V552" s="114"/>
      <c r="W552" s="114"/>
      <c r="X552" s="114"/>
      <c r="Y552" s="114"/>
      <c r="Z552" s="114"/>
    </row>
    <row r="553" spans="1:26" customFormat="1" ht="17.45" customHeight="1" thickBot="1" x14ac:dyDescent="0.3">
      <c r="A553" s="102"/>
      <c r="B553" s="226"/>
      <c r="C553" s="121"/>
      <c r="D553" s="219" t="str">
        <f>HYPERLINK("https://miamia.ru/search/index.php?q="&amp;Q553&amp;"&amp;s=Поиск?utm_source=Excel&amp;utm_medium=Nalichie&amp;utm_content="&amp;Q553&amp;"","Посмотреть большую фотографию на сайте")</f>
        <v>Посмотреть большую фотографию на сайте</v>
      </c>
      <c r="E553" s="220"/>
      <c r="F553" s="220"/>
      <c r="G553" s="220"/>
      <c r="H553" s="220"/>
      <c r="I553" s="220"/>
      <c r="J553" s="220"/>
      <c r="K553" s="220"/>
      <c r="L553" s="220"/>
      <c r="M553" s="220"/>
      <c r="N553" s="221"/>
      <c r="O553" s="118" t="str">
        <f ca="1">IF(D553="цвет",SUM(O554:INDIRECT("N"&amp;R553)),IF(SUM(E553:N553)=0,"",SUM(E553:N553)))</f>
        <v/>
      </c>
      <c r="P553" s="109" t="s">
        <v>54</v>
      </c>
      <c r="Q553" s="110">
        <f t="shared" si="16"/>
        <v>9612</v>
      </c>
      <c r="R553" s="111">
        <f t="shared" ca="1" si="17"/>
        <v>553</v>
      </c>
      <c r="S553" s="119"/>
      <c r="T553" s="120"/>
      <c r="U553" s="114" t="e">
        <f>VLOOKUP(C553,Лист2!A$1:B$899,2,FALSE)</f>
        <v>#N/A</v>
      </c>
      <c r="V553" s="114"/>
      <c r="W553" s="114"/>
      <c r="X553" s="114"/>
      <c r="Y553" s="114"/>
      <c r="Z553" s="114"/>
    </row>
    <row r="554" spans="1:26" customFormat="1" ht="17.25" thickBot="1" x14ac:dyDescent="0.3">
      <c r="A554" s="138"/>
      <c r="B554" s="237" t="s">
        <v>575</v>
      </c>
      <c r="C554" s="132">
        <v>9613</v>
      </c>
      <c r="D554" s="133" t="s">
        <v>9</v>
      </c>
      <c r="E554" s="105" t="s">
        <v>10</v>
      </c>
      <c r="F554" s="105" t="s">
        <v>17</v>
      </c>
      <c r="G554" s="105" t="s">
        <v>18</v>
      </c>
      <c r="H554" s="106" t="s">
        <v>15</v>
      </c>
      <c r="I554" s="106"/>
      <c r="J554" s="106"/>
      <c r="K554" s="106"/>
      <c r="L554" s="106"/>
      <c r="M554" s="106"/>
      <c r="N554" s="107"/>
      <c r="O554" s="108">
        <f ca="1">IF(D554="цвет",SUM(O555:INDIRECT("N"&amp;R554)),IF(SUM(E554:N554)=0,"",SUM(E554:N554)))</f>
        <v>0</v>
      </c>
      <c r="P554" s="109">
        <v>2194</v>
      </c>
      <c r="Q554" s="110">
        <f t="shared" si="16"/>
        <v>9613</v>
      </c>
      <c r="R554" s="111">
        <f t="shared" ca="1" si="17"/>
        <v>557</v>
      </c>
      <c r="S554" s="112">
        <f>IF(U554&gt;0,ROUND((U554),0),ROUND((P554*$P$1),0))</f>
        <v>990</v>
      </c>
      <c r="T554" s="113">
        <f ca="1">O554*S554</f>
        <v>0</v>
      </c>
      <c r="U554" s="114">
        <f>VLOOKUP(C554,Лист2!A$1:B$899,2,FALSE)</f>
        <v>990</v>
      </c>
      <c r="V554" s="114"/>
      <c r="W554" s="114"/>
      <c r="X554" s="114"/>
      <c r="Y554" s="114"/>
      <c r="Z554" s="114"/>
    </row>
    <row r="555" spans="1:26" customFormat="1" ht="17.25" thickBot="1" x14ac:dyDescent="0.3">
      <c r="A555" s="138"/>
      <c r="B555" s="225"/>
      <c r="C555" s="115"/>
      <c r="D555" s="134" t="s">
        <v>25</v>
      </c>
      <c r="E555" s="117"/>
      <c r="F555" s="117"/>
      <c r="G555" s="117"/>
      <c r="H555" s="276"/>
      <c r="I555" s="117"/>
      <c r="J555" s="117"/>
      <c r="K555" s="117"/>
      <c r="L555" s="117"/>
      <c r="M555" s="117"/>
      <c r="N555" s="131"/>
      <c r="O555" s="118" t="str">
        <f ca="1">IF(D555="цвет",SUM(O556:INDIRECT("N"&amp;R555)),IF(SUM(E555:N555)=0,"",SUM(E555:N555)))</f>
        <v/>
      </c>
      <c r="P555" s="109" t="s">
        <v>54</v>
      </c>
      <c r="Q555" s="110">
        <f t="shared" si="16"/>
        <v>9613</v>
      </c>
      <c r="R555" s="111">
        <f t="shared" ca="1" si="17"/>
        <v>557</v>
      </c>
      <c r="S555" s="119"/>
      <c r="T555" s="120"/>
      <c r="U555" s="114" t="e">
        <f>VLOOKUP(C555,Лист2!A$1:B$899,2,FALSE)</f>
        <v>#N/A</v>
      </c>
      <c r="V555" s="114"/>
      <c r="W555" s="114"/>
      <c r="X555" s="114"/>
      <c r="Y555" s="114"/>
      <c r="Z555" s="114"/>
    </row>
    <row r="556" spans="1:26" customFormat="1" ht="135.75" customHeight="1" x14ac:dyDescent="0.25">
      <c r="A556" s="138"/>
      <c r="B556" s="238"/>
      <c r="C556" s="188"/>
      <c r="D556" s="227" t="s">
        <v>578</v>
      </c>
      <c r="E556" s="228"/>
      <c r="F556" s="228"/>
      <c r="G556" s="228"/>
      <c r="H556" s="228"/>
      <c r="I556" s="228"/>
      <c r="J556" s="228"/>
      <c r="K556" s="228"/>
      <c r="L556" s="228"/>
      <c r="M556" s="228"/>
      <c r="N556" s="229"/>
      <c r="O556" s="118" t="str">
        <f ca="1">IF(D556="цвет",SUM(O557:INDIRECT("N"&amp;R556)),IF(SUM(E556:N556)=0,"",SUM(E556:N556)))</f>
        <v/>
      </c>
      <c r="P556" s="109" t="s">
        <v>54</v>
      </c>
      <c r="Q556" s="110">
        <f t="shared" si="16"/>
        <v>9613</v>
      </c>
      <c r="R556" s="111">
        <f t="shared" ca="1" si="17"/>
        <v>557</v>
      </c>
      <c r="S556" s="119"/>
      <c r="T556" s="120"/>
      <c r="U556" s="114" t="e">
        <f>VLOOKUP(C556,Лист2!A$1:B$899,2,FALSE)</f>
        <v>#N/A</v>
      </c>
      <c r="V556" s="114"/>
      <c r="W556" s="114"/>
      <c r="X556" s="114"/>
      <c r="Y556" s="114"/>
      <c r="Z556" s="114"/>
    </row>
    <row r="557" spans="1:26" customFormat="1" ht="17.45" customHeight="1" thickBot="1" x14ac:dyDescent="0.3">
      <c r="A557" s="138"/>
      <c r="B557" s="226"/>
      <c r="C557" s="121"/>
      <c r="D557" s="219" t="str">
        <f>HYPERLINK("https://miamia.ru/search/index.php?q="&amp;Q557&amp;"&amp;s=Поиск?utm_source=Excel&amp;utm_medium=Nalichie&amp;utm_content="&amp;Q557&amp;"","Посмотреть большую фотографию на сайте")</f>
        <v>Посмотреть большую фотографию на сайте</v>
      </c>
      <c r="E557" s="220"/>
      <c r="F557" s="220"/>
      <c r="G557" s="220"/>
      <c r="H557" s="220"/>
      <c r="I557" s="220"/>
      <c r="J557" s="220"/>
      <c r="K557" s="220"/>
      <c r="L557" s="220"/>
      <c r="M557" s="220"/>
      <c r="N557" s="221"/>
      <c r="O557" s="118" t="str">
        <f ca="1">IF(D557="цвет",SUM(O558:INDIRECT("N"&amp;R557)),IF(SUM(E557:N557)=0,"",SUM(E557:N557)))</f>
        <v/>
      </c>
      <c r="P557" s="109" t="s">
        <v>54</v>
      </c>
      <c r="Q557" s="110">
        <f t="shared" si="16"/>
        <v>9613</v>
      </c>
      <c r="R557" s="111">
        <f t="shared" ca="1" si="17"/>
        <v>557</v>
      </c>
      <c r="S557" s="119"/>
      <c r="T557" s="120"/>
      <c r="U557" s="114" t="e">
        <f>VLOOKUP(C557,Лист2!A$1:B$899,2,FALSE)</f>
        <v>#N/A</v>
      </c>
      <c r="V557" s="114"/>
      <c r="W557" s="114"/>
      <c r="X557" s="114"/>
      <c r="Y557" s="114"/>
      <c r="Z557" s="114"/>
    </row>
    <row r="558" spans="1:26" ht="23.1" customHeight="1" thickBot="1" x14ac:dyDescent="0.3">
      <c r="A558" s="67"/>
      <c r="B558" s="50" t="s">
        <v>86</v>
      </c>
      <c r="C558" s="51"/>
      <c r="D558" s="52"/>
      <c r="E558" s="53"/>
      <c r="F558" s="53"/>
      <c r="G558" s="53"/>
      <c r="H558" s="53"/>
      <c r="I558" s="53"/>
      <c r="J558" s="53"/>
      <c r="K558" s="53"/>
      <c r="L558" s="53"/>
      <c r="M558" s="53"/>
      <c r="N558" s="54"/>
      <c r="O558" s="77" t="str">
        <f ca="1">IF(D558="цвет",SUM(O559:INDIRECT("N"&amp;R558)),IF(SUM(E558:N558)=0,"",SUM(E558:N558)))</f>
        <v/>
      </c>
      <c r="P558" s="55" t="s">
        <v>54</v>
      </c>
      <c r="Q558" s="43">
        <f t="shared" si="16"/>
        <v>9613</v>
      </c>
      <c r="R558" s="57">
        <f t="shared" ca="1" si="17"/>
        <v>562</v>
      </c>
      <c r="U558" s="114" t="e">
        <f>VLOOKUP(C558,Лист2!A$1:B$899,2,FALSE)</f>
        <v>#N/A</v>
      </c>
    </row>
    <row r="559" spans="1:26" customFormat="1" ht="17.25" thickBot="1" x14ac:dyDescent="0.3">
      <c r="A559" s="102"/>
      <c r="B559" s="225" t="s">
        <v>61</v>
      </c>
      <c r="C559" s="103">
        <v>7181</v>
      </c>
      <c r="D559" s="104" t="s">
        <v>9</v>
      </c>
      <c r="E559" s="105" t="s">
        <v>10</v>
      </c>
      <c r="F559" s="105" t="s">
        <v>11</v>
      </c>
      <c r="G559" s="105" t="s">
        <v>12</v>
      </c>
      <c r="H559" s="106" t="s">
        <v>13</v>
      </c>
      <c r="I559" s="106" t="s">
        <v>14</v>
      </c>
      <c r="J559" s="61" t="s">
        <v>15</v>
      </c>
      <c r="K559" s="61" t="s">
        <v>16</v>
      </c>
      <c r="L559" s="105"/>
      <c r="M559" s="105"/>
      <c r="N559" s="107"/>
      <c r="O559" s="108">
        <f ca="1">IF(D559="цвет",SUM(O560:INDIRECT("N"&amp;R559)),IF(SUM(E559:N559)=0,"",SUM(E559:N559)))</f>
        <v>0</v>
      </c>
      <c r="P559" s="109">
        <v>1419</v>
      </c>
      <c r="Q559" s="43">
        <f t="shared" si="16"/>
        <v>7181</v>
      </c>
      <c r="R559" s="57">
        <f t="shared" ca="1" si="17"/>
        <v>562</v>
      </c>
      <c r="S559" s="112">
        <f>IF(U559&gt;0,ROUND((U559),0),ROUND((P559*$P$1),0))</f>
        <v>850</v>
      </c>
      <c r="T559" s="113">
        <f ca="1">O559*S559</f>
        <v>0</v>
      </c>
      <c r="U559" s="114">
        <f>VLOOKUP(C559,Лист2!A$1:B$899,2,FALSE)</f>
        <v>850</v>
      </c>
      <c r="V559" s="114"/>
      <c r="W559" s="114"/>
      <c r="X559" s="114"/>
      <c r="Y559" s="114"/>
      <c r="Z559" s="114"/>
    </row>
    <row r="560" spans="1:26" customFormat="1" ht="17.25" thickBot="1" x14ac:dyDescent="0.3">
      <c r="A560" s="102"/>
      <c r="B560" s="225"/>
      <c r="C560" s="115"/>
      <c r="D560" s="116" t="s">
        <v>62</v>
      </c>
      <c r="E560" s="144"/>
      <c r="F560" s="144"/>
      <c r="G560" s="131"/>
      <c r="H560" s="131"/>
      <c r="I560" s="131"/>
      <c r="J560" s="131"/>
      <c r="K560" s="131"/>
      <c r="L560" s="131"/>
      <c r="M560" s="131"/>
      <c r="N560" s="117"/>
      <c r="O560" s="118" t="str">
        <f ca="1">IF(D560="цвет",SUM(O561:INDIRECT("N"&amp;R560)),IF(SUM(E560:N560)=0,"",SUM(E560:N560)))</f>
        <v/>
      </c>
      <c r="P560" s="109" t="s">
        <v>54</v>
      </c>
      <c r="Q560" s="43">
        <f t="shared" si="16"/>
        <v>7181</v>
      </c>
      <c r="R560" s="57">
        <f t="shared" ca="1" si="17"/>
        <v>562</v>
      </c>
      <c r="S560" s="119"/>
      <c r="T560" s="120"/>
      <c r="U560" s="114" t="e">
        <f>VLOOKUP(C560,Лист2!A$1:B$899,2,FALSE)</f>
        <v>#N/A</v>
      </c>
      <c r="V560" s="114"/>
      <c r="W560" s="114"/>
      <c r="X560" s="114"/>
      <c r="Y560" s="114"/>
      <c r="Z560" s="114"/>
    </row>
    <row r="561" spans="1:26" customFormat="1" ht="135" customHeight="1" x14ac:dyDescent="0.25">
      <c r="A561" s="102"/>
      <c r="B561" s="225"/>
      <c r="C561" s="115"/>
      <c r="D561" s="227" t="s">
        <v>442</v>
      </c>
      <c r="E561" s="228"/>
      <c r="F561" s="228"/>
      <c r="G561" s="228"/>
      <c r="H561" s="228"/>
      <c r="I561" s="228"/>
      <c r="J561" s="228"/>
      <c r="K561" s="228"/>
      <c r="L561" s="228"/>
      <c r="M561" s="228"/>
      <c r="N561" s="229"/>
      <c r="O561" s="118" t="str">
        <f ca="1">IF(D561="цвет",SUM(O562:INDIRECT("N"&amp;R561)),IF(SUM(E561:N561)=0,"",SUM(E561:N561)))</f>
        <v/>
      </c>
      <c r="P561" s="109" t="s">
        <v>54</v>
      </c>
      <c r="Q561" s="43">
        <f t="shared" si="16"/>
        <v>7181</v>
      </c>
      <c r="R561" s="57">
        <f t="shared" ca="1" si="17"/>
        <v>562</v>
      </c>
      <c r="S561" s="119"/>
      <c r="T561" s="120"/>
      <c r="U561" s="114" t="e">
        <f>VLOOKUP(C561,Лист2!A$1:B$899,2,FALSE)</f>
        <v>#N/A</v>
      </c>
      <c r="V561" s="114"/>
      <c r="W561" s="114"/>
      <c r="X561" s="114"/>
      <c r="Y561" s="114"/>
      <c r="Z561" s="114"/>
    </row>
    <row r="562" spans="1:26" customFormat="1" ht="17.45" customHeight="1" thickBot="1" x14ac:dyDescent="0.3">
      <c r="A562" s="102"/>
      <c r="B562" s="226"/>
      <c r="C562" s="121"/>
      <c r="D562" s="219" t="str">
        <f>HYPERLINK("https://miamia.ru/search/index.php?q="&amp;Q562&amp;"&amp;s=Поиск?utm_source=Excel&amp;utm_medium=Nalichie&amp;utm_content="&amp;Q562&amp;"","Посмотреть большую фотографию на сайте")</f>
        <v>Посмотреть большую фотографию на сайте</v>
      </c>
      <c r="E562" s="220"/>
      <c r="F562" s="220"/>
      <c r="G562" s="220"/>
      <c r="H562" s="220"/>
      <c r="I562" s="220"/>
      <c r="J562" s="220"/>
      <c r="K562" s="220"/>
      <c r="L562" s="220"/>
      <c r="M562" s="220"/>
      <c r="N562" s="221"/>
      <c r="O562" s="118" t="str">
        <f ca="1">IF(D562="цвет",SUM(O563:INDIRECT("N"&amp;R562)),IF(SUM(E562:N562)=0,"",SUM(E562:N562)))</f>
        <v/>
      </c>
      <c r="P562" s="109" t="s">
        <v>54</v>
      </c>
      <c r="Q562" s="43">
        <f t="shared" si="16"/>
        <v>7181</v>
      </c>
      <c r="R562" s="57">
        <f t="shared" ca="1" si="17"/>
        <v>562</v>
      </c>
      <c r="S562" s="119"/>
      <c r="T562" s="120"/>
      <c r="U562" s="114" t="e">
        <f>VLOOKUP(C562,Лист2!A$1:B$899,2,FALSE)</f>
        <v>#N/A</v>
      </c>
      <c r="V562" s="114"/>
      <c r="W562" s="114"/>
      <c r="X562" s="114"/>
      <c r="Y562" s="114"/>
      <c r="Z562" s="114"/>
    </row>
    <row r="563" spans="1:26" ht="17.25" thickBot="1" x14ac:dyDescent="0.3">
      <c r="A563" s="69"/>
      <c r="B563" s="178" t="s">
        <v>61</v>
      </c>
      <c r="C563" s="70">
        <v>7182</v>
      </c>
      <c r="D563" s="87" t="s">
        <v>9</v>
      </c>
      <c r="E563" s="84" t="s">
        <v>10</v>
      </c>
      <c r="F563" s="61" t="s">
        <v>11</v>
      </c>
      <c r="G563" s="61" t="s">
        <v>12</v>
      </c>
      <c r="H563" s="61" t="s">
        <v>13</v>
      </c>
      <c r="I563" s="61" t="s">
        <v>14</v>
      </c>
      <c r="J563" s="61" t="s">
        <v>15</v>
      </c>
      <c r="K563" s="61" t="s">
        <v>16</v>
      </c>
      <c r="L563" s="8"/>
      <c r="M563" s="8"/>
      <c r="N563" s="85"/>
      <c r="O563" s="65">
        <f ca="1">IF(D563="цвет",SUM(O564:INDIRECT("N"&amp;R563)),IF(SUM(E563:N563)=0,"",SUM(E563:N563)))</f>
        <v>0</v>
      </c>
      <c r="P563" s="55">
        <v>1548</v>
      </c>
      <c r="Q563" s="43">
        <f t="shared" si="16"/>
        <v>7182</v>
      </c>
      <c r="R563" s="57">
        <f t="shared" ca="1" si="17"/>
        <v>566</v>
      </c>
      <c r="S563" s="71">
        <f>IF(U563&gt;0,ROUND((U563),0),ROUND((P563*$P$1),0))</f>
        <v>950</v>
      </c>
      <c r="T563" s="72">
        <f ca="1">O563*S563</f>
        <v>0</v>
      </c>
      <c r="U563" s="114">
        <f>VLOOKUP(C563,Лист2!A$1:B$899,2,FALSE)</f>
        <v>950</v>
      </c>
    </row>
    <row r="564" spans="1:26" ht="17.25" thickBot="1" x14ac:dyDescent="0.3">
      <c r="A564" s="69"/>
      <c r="B564" s="179"/>
      <c r="C564" s="62"/>
      <c r="D564" s="4" t="s">
        <v>62</v>
      </c>
      <c r="E564" s="144"/>
      <c r="F564" s="5"/>
      <c r="G564" s="5"/>
      <c r="H564" s="5"/>
      <c r="I564" s="5"/>
      <c r="J564" s="5"/>
      <c r="K564" s="5"/>
      <c r="L564" s="5"/>
      <c r="M564" s="5"/>
      <c r="N564" s="5"/>
      <c r="O564" s="77" t="str">
        <f ca="1">IF(D564="цвет",SUM(O565:INDIRECT("N"&amp;R564)),IF(SUM(E564:N564)=0,"",SUM(E564:N564)))</f>
        <v/>
      </c>
      <c r="P564" s="55" t="s">
        <v>54</v>
      </c>
      <c r="Q564" s="43">
        <f t="shared" si="16"/>
        <v>7182</v>
      </c>
      <c r="R564" s="57">
        <f t="shared" ca="1" si="17"/>
        <v>566</v>
      </c>
      <c r="S564" s="56"/>
      <c r="T564" s="63"/>
      <c r="U564" s="114" t="e">
        <f>VLOOKUP(C564,Лист2!A$1:B$899,2,FALSE)</f>
        <v>#N/A</v>
      </c>
    </row>
    <row r="565" spans="1:26" ht="133.5" customHeight="1" x14ac:dyDescent="0.25">
      <c r="A565" s="69"/>
      <c r="B565" s="179"/>
      <c r="C565" s="62"/>
      <c r="D565" s="234" t="s">
        <v>190</v>
      </c>
      <c r="E565" s="235"/>
      <c r="F565" s="235"/>
      <c r="G565" s="235"/>
      <c r="H565" s="235"/>
      <c r="I565" s="235"/>
      <c r="J565" s="235"/>
      <c r="K565" s="235"/>
      <c r="L565" s="235"/>
      <c r="M565" s="235"/>
      <c r="N565" s="236"/>
      <c r="O565" s="77" t="str">
        <f ca="1">IF(D565="цвет",SUM(O566:INDIRECT("N"&amp;R565)),IF(SUM(E565:N565)=0,"",SUM(E565:N565)))</f>
        <v/>
      </c>
      <c r="P565" s="55" t="s">
        <v>54</v>
      </c>
      <c r="Q565" s="43">
        <f t="shared" si="16"/>
        <v>7182</v>
      </c>
      <c r="R565" s="57">
        <f t="shared" ca="1" si="17"/>
        <v>566</v>
      </c>
      <c r="S565" s="56"/>
      <c r="T565" s="63"/>
      <c r="U565" s="114" t="e">
        <f>VLOOKUP(C565,Лист2!A$1:B$899,2,FALSE)</f>
        <v>#N/A</v>
      </c>
    </row>
    <row r="566" spans="1:26" ht="17.45" customHeight="1" thickBot="1" x14ac:dyDescent="0.3">
      <c r="A566" s="69"/>
      <c r="B566" s="180"/>
      <c r="C566" s="64"/>
      <c r="D566" s="219" t="str">
        <f>HYPERLINK("https://miamia.ru/search/index.php?q="&amp;Q566&amp;"&amp;s=Поиск?utm_source=Excel&amp;utm_medium=Nalichie&amp;utm_content="&amp;Q566&amp;"","Посмотреть большую фотографию на сайте")</f>
        <v>Посмотреть большую фотографию на сайте</v>
      </c>
      <c r="E566" s="220"/>
      <c r="F566" s="220"/>
      <c r="G566" s="220"/>
      <c r="H566" s="220"/>
      <c r="I566" s="220"/>
      <c r="J566" s="220"/>
      <c r="K566" s="220"/>
      <c r="L566" s="220"/>
      <c r="M566" s="220"/>
      <c r="N566" s="221"/>
      <c r="O566" s="77" t="str">
        <f ca="1">IF(D566="цвет",SUM(O567:INDIRECT("N"&amp;R566)),IF(SUM(E566:N566)=0,"",SUM(E566:N566)))</f>
        <v/>
      </c>
      <c r="P566" s="55" t="s">
        <v>54</v>
      </c>
      <c r="Q566" s="43">
        <f t="shared" si="16"/>
        <v>7182</v>
      </c>
      <c r="R566" s="57">
        <f t="shared" ca="1" si="17"/>
        <v>566</v>
      </c>
      <c r="S566" s="56"/>
      <c r="T566" s="63"/>
      <c r="U566" s="114" t="e">
        <f>VLOOKUP(C566,Лист2!A$1:B$899,2,FALSE)</f>
        <v>#N/A</v>
      </c>
    </row>
    <row r="567" spans="1:26" ht="17.25" thickBot="1" x14ac:dyDescent="0.3">
      <c r="A567" s="69"/>
      <c r="B567" s="178" t="s">
        <v>61</v>
      </c>
      <c r="C567" s="70">
        <v>7186</v>
      </c>
      <c r="D567" s="87" t="s">
        <v>9</v>
      </c>
      <c r="E567" s="84" t="s">
        <v>10</v>
      </c>
      <c r="F567" s="61" t="s">
        <v>11</v>
      </c>
      <c r="G567" s="61" t="s">
        <v>12</v>
      </c>
      <c r="H567" s="61" t="s">
        <v>13</v>
      </c>
      <c r="I567" s="61" t="s">
        <v>14</v>
      </c>
      <c r="J567" s="61" t="s">
        <v>15</v>
      </c>
      <c r="K567" s="61" t="s">
        <v>16</v>
      </c>
      <c r="L567" s="8"/>
      <c r="M567" s="8"/>
      <c r="N567" s="85"/>
      <c r="O567" s="65">
        <f ca="1">IF(D567="цвет",SUM(O568:INDIRECT("N"&amp;R567)),IF(SUM(E567:N567)=0,"",SUM(E567:N567)))</f>
        <v>0</v>
      </c>
      <c r="P567" s="55">
        <v>2970</v>
      </c>
      <c r="Q567" s="43">
        <f t="shared" si="16"/>
        <v>7186</v>
      </c>
      <c r="R567" s="57">
        <f t="shared" ca="1" si="17"/>
        <v>570</v>
      </c>
      <c r="S567" s="71">
        <f>IF(U567&gt;0,ROUND((U567),0),ROUND((P567*$P$1),0))</f>
        <v>1450</v>
      </c>
      <c r="T567" s="72">
        <f ca="1">O567*S567</f>
        <v>0</v>
      </c>
      <c r="U567" s="114">
        <f>VLOOKUP(C567,Лист2!A$1:B$899,2,FALSE)</f>
        <v>1450</v>
      </c>
    </row>
    <row r="568" spans="1:26" ht="17.25" thickBot="1" x14ac:dyDescent="0.3">
      <c r="A568" s="69"/>
      <c r="B568" s="179"/>
      <c r="C568" s="62"/>
      <c r="D568" s="4" t="s">
        <v>62</v>
      </c>
      <c r="E568" s="5"/>
      <c r="F568" s="275"/>
      <c r="G568" s="275"/>
      <c r="H568" s="275"/>
      <c r="I568" s="275"/>
      <c r="J568" s="275"/>
      <c r="K568" s="5"/>
      <c r="L568" s="5"/>
      <c r="M568" s="5"/>
      <c r="N568" s="5"/>
      <c r="O568" s="77" t="str">
        <f ca="1">IF(D568="цвет",SUM(O569:INDIRECT("N"&amp;R568)),IF(SUM(E568:N568)=0,"",SUM(E568:N568)))</f>
        <v/>
      </c>
      <c r="P568" s="55" t="s">
        <v>54</v>
      </c>
      <c r="Q568" s="43">
        <f t="shared" si="16"/>
        <v>7186</v>
      </c>
      <c r="R568" s="57">
        <f t="shared" ca="1" si="17"/>
        <v>570</v>
      </c>
      <c r="S568" s="56"/>
      <c r="T568" s="63"/>
      <c r="U568" s="114" t="e">
        <f>VLOOKUP(C568,Лист2!A$1:B$899,2,FALSE)</f>
        <v>#N/A</v>
      </c>
    </row>
    <row r="569" spans="1:26" ht="133.5" customHeight="1" x14ac:dyDescent="0.25">
      <c r="A569" s="69"/>
      <c r="B569" s="179"/>
      <c r="C569" s="62"/>
      <c r="D569" s="234" t="s">
        <v>191</v>
      </c>
      <c r="E569" s="235"/>
      <c r="F569" s="235"/>
      <c r="G569" s="235"/>
      <c r="H569" s="235"/>
      <c r="I569" s="235"/>
      <c r="J569" s="235"/>
      <c r="K569" s="235"/>
      <c r="L569" s="235"/>
      <c r="M569" s="235"/>
      <c r="N569" s="236"/>
      <c r="O569" s="77" t="str">
        <f ca="1">IF(D569="цвет",SUM(O570:INDIRECT("N"&amp;R569)),IF(SUM(E569:N569)=0,"",SUM(E569:N569)))</f>
        <v/>
      </c>
      <c r="P569" s="55" t="s">
        <v>54</v>
      </c>
      <c r="Q569" s="43">
        <f t="shared" si="16"/>
        <v>7186</v>
      </c>
      <c r="R569" s="57">
        <f t="shared" ca="1" si="17"/>
        <v>570</v>
      </c>
      <c r="S569" s="56"/>
      <c r="T569" s="63"/>
      <c r="U569" s="114" t="e">
        <f>VLOOKUP(C569,Лист2!A$1:B$899,2,FALSE)</f>
        <v>#N/A</v>
      </c>
    </row>
    <row r="570" spans="1:26" ht="17.45" customHeight="1" thickBot="1" x14ac:dyDescent="0.3">
      <c r="A570" s="69"/>
      <c r="B570" s="180"/>
      <c r="C570" s="64"/>
      <c r="D570" s="219" t="str">
        <f>HYPERLINK("https://miamia.ru/search/index.php?q="&amp;Q570&amp;"&amp;s=Поиск?utm_source=Excel&amp;utm_medium=Nalichie&amp;utm_content="&amp;Q570&amp;"","Посмотреть большую фотографию на сайте")</f>
        <v>Посмотреть большую фотографию на сайте</v>
      </c>
      <c r="E570" s="220"/>
      <c r="F570" s="220"/>
      <c r="G570" s="220"/>
      <c r="H570" s="220"/>
      <c r="I570" s="220"/>
      <c r="J570" s="220"/>
      <c r="K570" s="220"/>
      <c r="L570" s="220"/>
      <c r="M570" s="220"/>
      <c r="N570" s="221"/>
      <c r="O570" s="77" t="str">
        <f ca="1">IF(D570="цвет",SUM(O571:INDIRECT("N"&amp;R570)),IF(SUM(E570:N570)=0,"",SUM(E570:N570)))</f>
        <v/>
      </c>
      <c r="P570" s="55" t="s">
        <v>54</v>
      </c>
      <c r="Q570" s="43">
        <f t="shared" si="16"/>
        <v>7186</v>
      </c>
      <c r="R570" s="57">
        <f t="shared" ca="1" si="17"/>
        <v>570</v>
      </c>
      <c r="S570" s="56"/>
      <c r="T570" s="63"/>
      <c r="U570" s="114" t="e">
        <f>VLOOKUP(C570,Лист2!A$1:B$899,2,FALSE)</f>
        <v>#N/A</v>
      </c>
    </row>
    <row r="571" spans="1:26" ht="17.25" thickBot="1" x14ac:dyDescent="0.3">
      <c r="A571" s="69"/>
      <c r="B571" s="178" t="s">
        <v>61</v>
      </c>
      <c r="C571" s="70">
        <v>7187</v>
      </c>
      <c r="D571" s="87" t="s">
        <v>9</v>
      </c>
      <c r="E571" s="84" t="s">
        <v>17</v>
      </c>
      <c r="F571" s="61" t="s">
        <v>18</v>
      </c>
      <c r="G571" s="8" t="s">
        <v>19</v>
      </c>
      <c r="H571" s="8"/>
      <c r="I571" s="8"/>
      <c r="J571" s="8"/>
      <c r="K571" s="8"/>
      <c r="L571" s="8"/>
      <c r="M571" s="8"/>
      <c r="N571" s="85"/>
      <c r="O571" s="65">
        <f ca="1">IF(D571="цвет",SUM(O572:INDIRECT("N"&amp;R571)),IF(SUM(E571:N571)=0,"",SUM(E571:N571)))</f>
        <v>0</v>
      </c>
      <c r="P571" s="55">
        <v>1807</v>
      </c>
      <c r="Q571" s="43">
        <f t="shared" si="16"/>
        <v>7187</v>
      </c>
      <c r="R571" s="57">
        <f t="shared" ca="1" si="17"/>
        <v>574</v>
      </c>
      <c r="S571" s="71">
        <f>IF(U571&gt;0,ROUND((U571),0),ROUND((P571*$P$1),0))</f>
        <v>950</v>
      </c>
      <c r="T571" s="72">
        <f ca="1">O571*S571</f>
        <v>0</v>
      </c>
      <c r="U571" s="114">
        <f>VLOOKUP(C571,Лист2!A$1:B$899,2,FALSE)</f>
        <v>950</v>
      </c>
    </row>
    <row r="572" spans="1:26" ht="17.25" thickBot="1" x14ac:dyDescent="0.3">
      <c r="A572" s="69"/>
      <c r="B572" s="179"/>
      <c r="C572" s="62"/>
      <c r="D572" s="4" t="s">
        <v>62</v>
      </c>
      <c r="E572" s="275"/>
      <c r="F572" s="144"/>
      <c r="G572" s="275"/>
      <c r="H572" s="5"/>
      <c r="I572" s="5"/>
      <c r="J572" s="5"/>
      <c r="K572" s="5"/>
      <c r="L572" s="5"/>
      <c r="M572" s="5"/>
      <c r="N572" s="5"/>
      <c r="O572" s="77" t="str">
        <f ca="1">IF(D572="цвет",SUM(O573:INDIRECT("N"&amp;R572)),IF(SUM(E572:N572)=0,"",SUM(E572:N572)))</f>
        <v/>
      </c>
      <c r="P572" s="55" t="s">
        <v>54</v>
      </c>
      <c r="Q572" s="43">
        <f t="shared" si="16"/>
        <v>7187</v>
      </c>
      <c r="R572" s="57">
        <f t="shared" ca="1" si="17"/>
        <v>574</v>
      </c>
      <c r="S572" s="56"/>
      <c r="T572" s="63"/>
      <c r="U572" s="114" t="e">
        <f>VLOOKUP(C572,Лист2!A$1:B$899,2,FALSE)</f>
        <v>#N/A</v>
      </c>
    </row>
    <row r="573" spans="1:26" ht="133.5" customHeight="1" x14ac:dyDescent="0.25">
      <c r="A573" s="69"/>
      <c r="B573" s="179"/>
      <c r="C573" s="62"/>
      <c r="D573" s="234" t="s">
        <v>192</v>
      </c>
      <c r="E573" s="235"/>
      <c r="F573" s="235"/>
      <c r="G573" s="235"/>
      <c r="H573" s="235"/>
      <c r="I573" s="235"/>
      <c r="J573" s="235"/>
      <c r="K573" s="235"/>
      <c r="L573" s="235"/>
      <c r="M573" s="235"/>
      <c r="N573" s="236"/>
      <c r="O573" s="77" t="str">
        <f ca="1">IF(D573="цвет",SUM(O574:INDIRECT("N"&amp;R573)),IF(SUM(E573:N573)=0,"",SUM(E573:N573)))</f>
        <v/>
      </c>
      <c r="P573" s="55" t="s">
        <v>54</v>
      </c>
      <c r="Q573" s="43">
        <f t="shared" si="16"/>
        <v>7187</v>
      </c>
      <c r="R573" s="57">
        <f t="shared" ca="1" si="17"/>
        <v>574</v>
      </c>
      <c r="S573" s="56"/>
      <c r="T573" s="63"/>
      <c r="U573" s="114" t="e">
        <f>VLOOKUP(C573,Лист2!A$1:B$899,2,FALSE)</f>
        <v>#N/A</v>
      </c>
    </row>
    <row r="574" spans="1:26" ht="17.45" customHeight="1" thickBot="1" x14ac:dyDescent="0.3">
      <c r="A574" s="69"/>
      <c r="B574" s="180"/>
      <c r="C574" s="64"/>
      <c r="D574" s="219" t="str">
        <f>HYPERLINK("https://miamia.ru/search/index.php?q="&amp;Q574&amp;"&amp;s=Поиск?utm_source=Excel&amp;utm_medium=Nalichie&amp;utm_content="&amp;Q574&amp;"","Посмотреть большую фотографию на сайте")</f>
        <v>Посмотреть большую фотографию на сайте</v>
      </c>
      <c r="E574" s="220"/>
      <c r="F574" s="220"/>
      <c r="G574" s="220"/>
      <c r="H574" s="220"/>
      <c r="I574" s="220"/>
      <c r="J574" s="220"/>
      <c r="K574" s="220"/>
      <c r="L574" s="220"/>
      <c r="M574" s="220"/>
      <c r="N574" s="221"/>
      <c r="O574" s="77" t="str">
        <f ca="1">IF(D574="цвет",SUM(O575:INDIRECT("N"&amp;R574)),IF(SUM(E574:N574)=0,"",SUM(E574:N574)))</f>
        <v/>
      </c>
      <c r="P574" s="55" t="s">
        <v>54</v>
      </c>
      <c r="Q574" s="43">
        <f t="shared" si="16"/>
        <v>7187</v>
      </c>
      <c r="R574" s="57">
        <f t="shared" ca="1" si="17"/>
        <v>574</v>
      </c>
      <c r="S574" s="56"/>
      <c r="T574" s="63"/>
      <c r="U574" s="114" t="e">
        <f>VLOOKUP(C574,Лист2!A$1:B$899,2,FALSE)</f>
        <v>#N/A</v>
      </c>
    </row>
    <row r="575" spans="1:26" ht="23.1" customHeight="1" thickBot="1" x14ac:dyDescent="0.3">
      <c r="A575" s="67"/>
      <c r="B575" s="50" t="s">
        <v>311</v>
      </c>
      <c r="C575" s="51"/>
      <c r="D575" s="52"/>
      <c r="E575" s="53"/>
      <c r="F575" s="53"/>
      <c r="G575" s="53"/>
      <c r="H575" s="53"/>
      <c r="I575" s="53"/>
      <c r="J575" s="53"/>
      <c r="K575" s="53"/>
      <c r="L575" s="53"/>
      <c r="M575" s="53"/>
      <c r="N575" s="54"/>
      <c r="O575" s="77" t="str">
        <f ca="1">IF(D575="цвет",SUM(O576:INDIRECT("N"&amp;R575)),IF(SUM(E575:N575)=0,"",SUM(E575:N575)))</f>
        <v/>
      </c>
      <c r="P575" s="55" t="s">
        <v>54</v>
      </c>
      <c r="Q575" s="43">
        <f t="shared" si="16"/>
        <v>7187</v>
      </c>
      <c r="R575" s="57">
        <f t="shared" ca="1" si="17"/>
        <v>580</v>
      </c>
      <c r="U575" s="114" t="e">
        <f>VLOOKUP(C575,Лист2!A$1:B$899,2,FALSE)</f>
        <v>#N/A</v>
      </c>
    </row>
    <row r="576" spans="1:26" ht="17.25" thickBot="1" x14ac:dyDescent="0.3">
      <c r="A576" s="69"/>
      <c r="B576" s="230" t="s">
        <v>140</v>
      </c>
      <c r="C576" s="70">
        <v>7431</v>
      </c>
      <c r="D576" s="83" t="s">
        <v>9</v>
      </c>
      <c r="E576" s="84" t="s">
        <v>10</v>
      </c>
      <c r="F576" s="61" t="s">
        <v>11</v>
      </c>
      <c r="G576" s="61" t="s">
        <v>12</v>
      </c>
      <c r="H576" s="61" t="s">
        <v>13</v>
      </c>
      <c r="I576" s="61" t="s">
        <v>14</v>
      </c>
      <c r="J576" s="61" t="s">
        <v>15</v>
      </c>
      <c r="K576" s="61" t="s">
        <v>16</v>
      </c>
      <c r="L576" s="61"/>
      <c r="M576" s="61"/>
      <c r="N576" s="85"/>
      <c r="O576" s="65">
        <f ca="1">IF(D576="цвет",SUM(O577:INDIRECT("N"&amp;R576)),IF(SUM(E576:N576)=0,"",SUM(E576:N576)))</f>
        <v>0</v>
      </c>
      <c r="P576" s="55">
        <v>1677</v>
      </c>
      <c r="Q576" s="43">
        <f t="shared" si="16"/>
        <v>7431</v>
      </c>
      <c r="R576" s="57">
        <f t="shared" ca="1" si="17"/>
        <v>580</v>
      </c>
      <c r="S576" s="71">
        <f>IF(U576&gt;0,ROUND((U576),0),ROUND((P576*$P$1),0))</f>
        <v>650</v>
      </c>
      <c r="T576" s="72">
        <f ca="1">O576*S576</f>
        <v>0</v>
      </c>
      <c r="U576" s="114">
        <f>VLOOKUP(C576,Лист2!A$1:B$899,2,FALSE)</f>
        <v>650</v>
      </c>
    </row>
    <row r="577" spans="1:21" ht="17.25" thickBot="1" x14ac:dyDescent="0.3">
      <c r="A577" s="69"/>
      <c r="B577" s="231"/>
      <c r="C577" s="62"/>
      <c r="D577" s="4" t="s">
        <v>28</v>
      </c>
      <c r="E577" s="5"/>
      <c r="F577" s="275"/>
      <c r="G577" s="5"/>
      <c r="H577" s="5"/>
      <c r="I577" s="5"/>
      <c r="J577" s="5"/>
      <c r="K577" s="5"/>
      <c r="L577" s="5"/>
      <c r="M577" s="5"/>
      <c r="N577" s="5"/>
      <c r="O577" s="77" t="str">
        <f ca="1">IF(D577="цвет",SUM(O578:INDIRECT("N"&amp;R577)),IF(SUM(E577:N577)=0,"",SUM(E577:N577)))</f>
        <v/>
      </c>
      <c r="P577" s="55" t="s">
        <v>54</v>
      </c>
      <c r="Q577" s="43">
        <f t="shared" si="16"/>
        <v>7431</v>
      </c>
      <c r="R577" s="57">
        <f t="shared" ca="1" si="17"/>
        <v>580</v>
      </c>
      <c r="S577" s="56"/>
      <c r="T577" s="63"/>
      <c r="U577" s="114" t="e">
        <f>VLOOKUP(C577,Лист2!A$1:B$899,2,FALSE)</f>
        <v>#N/A</v>
      </c>
    </row>
    <row r="578" spans="1:21" ht="17.25" thickBot="1" x14ac:dyDescent="0.3">
      <c r="A578" s="69"/>
      <c r="B578" s="231"/>
      <c r="C578" s="62"/>
      <c r="D578" s="4" t="s">
        <v>42</v>
      </c>
      <c r="E578" s="5"/>
      <c r="F578" s="144"/>
      <c r="G578" s="5"/>
      <c r="H578" s="5"/>
      <c r="I578" s="144"/>
      <c r="J578" s="5"/>
      <c r="K578" s="5"/>
      <c r="L578" s="5"/>
      <c r="M578" s="5"/>
      <c r="N578" s="5"/>
      <c r="O578" s="77" t="str">
        <f ca="1">IF(D578="цвет",SUM(O579:INDIRECT("N"&amp;R578)),IF(SUM(E578:N578)=0,"",SUM(E578:N578)))</f>
        <v/>
      </c>
      <c r="P578" s="55" t="s">
        <v>54</v>
      </c>
      <c r="Q578" s="43">
        <f t="shared" si="16"/>
        <v>7431</v>
      </c>
      <c r="R578" s="57">
        <f t="shared" ca="1" si="17"/>
        <v>580</v>
      </c>
      <c r="S578" s="56"/>
      <c r="T578" s="63"/>
      <c r="U578" s="114" t="e">
        <f>VLOOKUP(C578,Лист2!A$1:B$899,2,FALSE)</f>
        <v>#N/A</v>
      </c>
    </row>
    <row r="579" spans="1:21" ht="117.75" customHeight="1" x14ac:dyDescent="0.25">
      <c r="A579" s="69"/>
      <c r="B579" s="231"/>
      <c r="C579" s="74"/>
      <c r="D579" s="234" t="s">
        <v>199</v>
      </c>
      <c r="E579" s="235"/>
      <c r="F579" s="235"/>
      <c r="G579" s="235"/>
      <c r="H579" s="235"/>
      <c r="I579" s="235"/>
      <c r="J579" s="235"/>
      <c r="K579" s="235"/>
      <c r="L579" s="235"/>
      <c r="M579" s="235"/>
      <c r="N579" s="236"/>
      <c r="O579" s="77" t="str">
        <f ca="1">IF(D579="цвет",SUM(O580:INDIRECT("N"&amp;R579)),IF(SUM(E579:N579)=0,"",SUM(E579:N579)))</f>
        <v/>
      </c>
      <c r="P579" s="55" t="s">
        <v>54</v>
      </c>
      <c r="Q579" s="43">
        <f t="shared" si="16"/>
        <v>7431</v>
      </c>
      <c r="R579" s="57">
        <f t="shared" ca="1" si="17"/>
        <v>580</v>
      </c>
      <c r="S579" s="56"/>
      <c r="T579" s="63"/>
      <c r="U579" s="114" t="e">
        <f>VLOOKUP(C579,Лист2!A$1:B$899,2,FALSE)</f>
        <v>#N/A</v>
      </c>
    </row>
    <row r="580" spans="1:21" ht="17.45" customHeight="1" thickBot="1" x14ac:dyDescent="0.3">
      <c r="A580" s="69"/>
      <c r="B580" s="233"/>
      <c r="C580" s="64"/>
      <c r="D580" s="256" t="str">
        <f>HYPERLINK("https://miamia.ru/search/index.php?q="&amp;Q580&amp;"&amp;s=Поиск?utm_source=Excel&amp;utm_medium=Nalichie&amp;utm_content="&amp;Q580&amp;"","Посмотреть большую фотографию на сайте")</f>
        <v>Посмотреть большую фотографию на сайте</v>
      </c>
      <c r="E580" s="257"/>
      <c r="F580" s="257"/>
      <c r="G580" s="257"/>
      <c r="H580" s="257"/>
      <c r="I580" s="257"/>
      <c r="J580" s="257"/>
      <c r="K580" s="257"/>
      <c r="L580" s="257"/>
      <c r="M580" s="257"/>
      <c r="N580" s="258"/>
      <c r="O580" s="77" t="str">
        <f ca="1">IF(D580="цвет",SUM(O581:INDIRECT("N"&amp;R580)),IF(SUM(E580:N580)=0,"",SUM(E580:N580)))</f>
        <v/>
      </c>
      <c r="P580" s="55" t="s">
        <v>54</v>
      </c>
      <c r="Q580" s="43">
        <f t="shared" si="16"/>
        <v>7431</v>
      </c>
      <c r="R580" s="57">
        <f t="shared" ca="1" si="17"/>
        <v>580</v>
      </c>
      <c r="S580" s="56"/>
      <c r="T580" s="63"/>
      <c r="U580" s="114" t="e">
        <f>VLOOKUP(C580,Лист2!A$1:B$899,2,FALSE)</f>
        <v>#N/A</v>
      </c>
    </row>
    <row r="581" spans="1:21" ht="17.25" thickBot="1" x14ac:dyDescent="0.3">
      <c r="A581" s="69"/>
      <c r="B581" s="230" t="s">
        <v>140</v>
      </c>
      <c r="C581" s="70">
        <v>7434</v>
      </c>
      <c r="D581" s="83" t="s">
        <v>9</v>
      </c>
      <c r="E581" s="84" t="s">
        <v>10</v>
      </c>
      <c r="F581" s="61" t="s">
        <v>11</v>
      </c>
      <c r="G581" s="61" t="s">
        <v>12</v>
      </c>
      <c r="H581" s="61" t="s">
        <v>13</v>
      </c>
      <c r="I581" s="61" t="s">
        <v>14</v>
      </c>
      <c r="J581" s="61" t="s">
        <v>15</v>
      </c>
      <c r="K581" s="61" t="s">
        <v>16</v>
      </c>
      <c r="L581" s="61"/>
      <c r="M581" s="61"/>
      <c r="N581" s="85"/>
      <c r="O581" s="65">
        <f ca="1">IF(D581="цвет",SUM(O582:INDIRECT("N"&amp;R581)),IF(SUM(E581:N581)=0,"",SUM(E581:N581)))</f>
        <v>0</v>
      </c>
      <c r="P581" s="55">
        <v>1548</v>
      </c>
      <c r="Q581" s="43">
        <f t="shared" si="16"/>
        <v>7434</v>
      </c>
      <c r="R581" s="57">
        <f t="shared" ca="1" si="17"/>
        <v>585</v>
      </c>
      <c r="S581" s="71">
        <f>IF(U581&gt;0,ROUND((U581),0),ROUND((P581*$P$1),0))</f>
        <v>650</v>
      </c>
      <c r="T581" s="72">
        <f ca="1">O581*S581</f>
        <v>0</v>
      </c>
      <c r="U581" s="114">
        <f>VLOOKUP(C581,Лист2!A$1:B$899,2,FALSE)</f>
        <v>650</v>
      </c>
    </row>
    <row r="582" spans="1:21" ht="17.25" thickBot="1" x14ac:dyDescent="0.3">
      <c r="A582" s="69"/>
      <c r="B582" s="231"/>
      <c r="C582" s="62"/>
      <c r="D582" s="4" t="s">
        <v>28</v>
      </c>
      <c r="E582" s="5"/>
      <c r="F582" s="5"/>
      <c r="G582" s="5"/>
      <c r="H582" s="5"/>
      <c r="I582" s="5"/>
      <c r="J582" s="144"/>
      <c r="K582" s="5"/>
      <c r="L582" s="5"/>
      <c r="M582" s="5"/>
      <c r="N582" s="5"/>
      <c r="O582" s="77" t="str">
        <f ca="1">IF(D582="цвет",SUM(O583:INDIRECT("N"&amp;R582)),IF(SUM(E582:N582)=0,"",SUM(E582:N582)))</f>
        <v/>
      </c>
      <c r="P582" s="55" t="s">
        <v>54</v>
      </c>
      <c r="Q582" s="43">
        <f t="shared" si="16"/>
        <v>7434</v>
      </c>
      <c r="R582" s="57">
        <f t="shared" ca="1" si="17"/>
        <v>585</v>
      </c>
      <c r="S582" s="56"/>
      <c r="T582" s="63"/>
      <c r="U582" s="114" t="e">
        <f>VLOOKUP(C582,Лист2!A$1:B$899,2,FALSE)</f>
        <v>#N/A</v>
      </c>
    </row>
    <row r="583" spans="1:21" ht="17.25" thickBot="1" x14ac:dyDescent="0.3">
      <c r="A583" s="69"/>
      <c r="B583" s="231"/>
      <c r="C583" s="62"/>
      <c r="D583" s="4" t="s">
        <v>42</v>
      </c>
      <c r="E583" s="5"/>
      <c r="F583" s="5"/>
      <c r="G583" s="5"/>
      <c r="H583" s="5"/>
      <c r="I583" s="144"/>
      <c r="J583" s="275"/>
      <c r="K583" s="5"/>
      <c r="L583" s="5"/>
      <c r="M583" s="5"/>
      <c r="N583" s="5"/>
      <c r="O583" s="77" t="str">
        <f ca="1">IF(D583="цвет",SUM(O584:INDIRECT("N"&amp;R583)),IF(SUM(E583:N583)=0,"",SUM(E583:N583)))</f>
        <v/>
      </c>
      <c r="P583" s="55" t="s">
        <v>54</v>
      </c>
      <c r="Q583" s="43">
        <f t="shared" si="16"/>
        <v>7434</v>
      </c>
      <c r="R583" s="57">
        <f t="shared" ca="1" si="17"/>
        <v>585</v>
      </c>
      <c r="S583" s="56"/>
      <c r="T583" s="63"/>
      <c r="U583" s="114" t="e">
        <f>VLOOKUP(C583,Лист2!A$1:B$899,2,FALSE)</f>
        <v>#N/A</v>
      </c>
    </row>
    <row r="584" spans="1:21" ht="117.75" customHeight="1" x14ac:dyDescent="0.25">
      <c r="A584" s="69"/>
      <c r="B584" s="231"/>
      <c r="C584" s="74"/>
      <c r="D584" s="234" t="s">
        <v>411</v>
      </c>
      <c r="E584" s="235"/>
      <c r="F584" s="235"/>
      <c r="G584" s="235"/>
      <c r="H584" s="235"/>
      <c r="I584" s="235"/>
      <c r="J584" s="235"/>
      <c r="K584" s="235"/>
      <c r="L584" s="235"/>
      <c r="M584" s="235"/>
      <c r="N584" s="236"/>
      <c r="O584" s="77" t="str">
        <f ca="1">IF(D584="цвет",SUM(O585:INDIRECT("N"&amp;R584)),IF(SUM(E584:N584)=0,"",SUM(E584:N584)))</f>
        <v/>
      </c>
      <c r="P584" s="55" t="s">
        <v>54</v>
      </c>
      <c r="Q584" s="43">
        <f t="shared" si="16"/>
        <v>7434</v>
      </c>
      <c r="R584" s="57">
        <f t="shared" ca="1" si="17"/>
        <v>585</v>
      </c>
      <c r="S584" s="56"/>
      <c r="T584" s="63"/>
      <c r="U584" s="114" t="e">
        <f>VLOOKUP(C584,Лист2!A$1:B$899,2,FALSE)</f>
        <v>#N/A</v>
      </c>
    </row>
    <row r="585" spans="1:21" ht="17.45" customHeight="1" thickBot="1" x14ac:dyDescent="0.3">
      <c r="A585" s="69"/>
      <c r="B585" s="233"/>
      <c r="C585" s="64"/>
      <c r="D585" s="256" t="str">
        <f>HYPERLINK("https://miamia.ru/search/index.php?q="&amp;Q585&amp;"&amp;s=Поиск?utm_source=Excel&amp;utm_medium=Nalichie&amp;utm_content="&amp;Q585&amp;"","Посмотреть большую фотографию на сайте")</f>
        <v>Посмотреть большую фотографию на сайте</v>
      </c>
      <c r="E585" s="257"/>
      <c r="F585" s="257"/>
      <c r="G585" s="257"/>
      <c r="H585" s="257"/>
      <c r="I585" s="257"/>
      <c r="J585" s="257"/>
      <c r="K585" s="257"/>
      <c r="L585" s="257"/>
      <c r="M585" s="257"/>
      <c r="N585" s="258"/>
      <c r="O585" s="77" t="str">
        <f ca="1">IF(D585="цвет",SUM(O586:INDIRECT("N"&amp;R585)),IF(SUM(E585:N585)=0,"",SUM(E585:N585)))</f>
        <v/>
      </c>
      <c r="P585" s="55" t="s">
        <v>54</v>
      </c>
      <c r="Q585" s="43">
        <f t="shared" si="16"/>
        <v>7434</v>
      </c>
      <c r="R585" s="57">
        <f t="shared" ca="1" si="17"/>
        <v>585</v>
      </c>
      <c r="S585" s="56"/>
      <c r="T585" s="63"/>
      <c r="U585" s="114" t="e">
        <f>VLOOKUP(C585,Лист2!A$1:B$899,2,FALSE)</f>
        <v>#N/A</v>
      </c>
    </row>
    <row r="586" spans="1:21" ht="17.25" thickBot="1" x14ac:dyDescent="0.3">
      <c r="A586" s="69"/>
      <c r="B586" s="230" t="s">
        <v>140</v>
      </c>
      <c r="C586" s="70">
        <v>7435</v>
      </c>
      <c r="D586" s="83" t="s">
        <v>9</v>
      </c>
      <c r="E586" s="84" t="s">
        <v>10</v>
      </c>
      <c r="F586" s="61" t="s">
        <v>11</v>
      </c>
      <c r="G586" s="61" t="s">
        <v>12</v>
      </c>
      <c r="H586" s="61" t="s">
        <v>13</v>
      </c>
      <c r="I586" s="61" t="s">
        <v>14</v>
      </c>
      <c r="J586" s="61" t="s">
        <v>15</v>
      </c>
      <c r="K586" s="61" t="s">
        <v>16</v>
      </c>
      <c r="L586" s="61" t="s">
        <v>20</v>
      </c>
      <c r="M586" s="61" t="s">
        <v>21</v>
      </c>
      <c r="N586" s="85"/>
      <c r="O586" s="65">
        <f ca="1">IF(D586="цвет",SUM(O587:INDIRECT("N"&amp;R586)),IF(SUM(E586:N586)=0,"",SUM(E586:N586)))</f>
        <v>0</v>
      </c>
      <c r="P586" s="55">
        <v>3099</v>
      </c>
      <c r="Q586" s="43">
        <f t="shared" si="16"/>
        <v>7435</v>
      </c>
      <c r="R586" s="57">
        <f t="shared" ca="1" si="17"/>
        <v>590</v>
      </c>
      <c r="S586" s="71">
        <f>IF(U586&gt;0,ROUND((U586),0),ROUND((P586*$P$1),0))</f>
        <v>950</v>
      </c>
      <c r="T586" s="72">
        <f ca="1">O586*S586</f>
        <v>0</v>
      </c>
      <c r="U586" s="114">
        <f>VLOOKUP(C586,Лист2!A$1:B$899,2,FALSE)</f>
        <v>950</v>
      </c>
    </row>
    <row r="587" spans="1:21" ht="17.25" thickBot="1" x14ac:dyDescent="0.3">
      <c r="A587" s="69"/>
      <c r="B587" s="231"/>
      <c r="C587" s="62"/>
      <c r="D587" s="4" t="s">
        <v>28</v>
      </c>
      <c r="E587" s="5"/>
      <c r="F587" s="5"/>
      <c r="G587" s="5"/>
      <c r="H587" s="144"/>
      <c r="I587" s="5"/>
      <c r="J587" s="5"/>
      <c r="K587" s="5"/>
      <c r="L587" s="5"/>
      <c r="M587" s="5"/>
      <c r="N587" s="5"/>
      <c r="O587" s="77" t="str">
        <f ca="1">IF(D587="цвет",SUM(O588:INDIRECT("N"&amp;R587)),IF(SUM(E587:N587)=0,"",SUM(E587:N587)))</f>
        <v/>
      </c>
      <c r="P587" s="55" t="s">
        <v>54</v>
      </c>
      <c r="Q587" s="43">
        <f t="shared" ref="Q587:Q650" si="18">IF(C587&lt;&gt;0,C587,Q586)</f>
        <v>7435</v>
      </c>
      <c r="R587" s="57">
        <f t="shared" ref="R587:R650" ca="1" si="19">IF(D587="Посмотреть большую фотографию на сайте",CELL("строка",O587),R588)</f>
        <v>590</v>
      </c>
      <c r="S587" s="56"/>
      <c r="T587" s="63"/>
      <c r="U587" s="114" t="e">
        <f>VLOOKUP(C587,Лист2!A$1:B$899,2,FALSE)</f>
        <v>#N/A</v>
      </c>
    </row>
    <row r="588" spans="1:21" ht="17.25" thickBot="1" x14ac:dyDescent="0.3">
      <c r="A588" s="69"/>
      <c r="B588" s="231"/>
      <c r="C588" s="62"/>
      <c r="D588" s="4" t="s">
        <v>42</v>
      </c>
      <c r="E588" s="5"/>
      <c r="F588" s="5"/>
      <c r="G588" s="5"/>
      <c r="H588" s="5"/>
      <c r="I588" s="5"/>
      <c r="J588" s="5"/>
      <c r="K588" s="5"/>
      <c r="L588" s="5"/>
      <c r="M588" s="5"/>
      <c r="N588" s="5"/>
      <c r="O588" s="77" t="str">
        <f ca="1">IF(D588="цвет",SUM(O589:INDIRECT("N"&amp;R588)),IF(SUM(E588:N588)=0,"",SUM(E588:N588)))</f>
        <v/>
      </c>
      <c r="P588" s="55" t="s">
        <v>54</v>
      </c>
      <c r="Q588" s="43">
        <f t="shared" si="18"/>
        <v>7435</v>
      </c>
      <c r="R588" s="57">
        <f t="shared" ca="1" si="19"/>
        <v>590</v>
      </c>
      <c r="S588" s="56"/>
      <c r="T588" s="63"/>
      <c r="U588" s="114" t="e">
        <f>VLOOKUP(C588,Лист2!A$1:B$899,2,FALSE)</f>
        <v>#N/A</v>
      </c>
    </row>
    <row r="589" spans="1:21" ht="117.75" customHeight="1" x14ac:dyDescent="0.25">
      <c r="A589" s="69"/>
      <c r="B589" s="231"/>
      <c r="C589" s="74"/>
      <c r="D589" s="234" t="s">
        <v>200</v>
      </c>
      <c r="E589" s="235"/>
      <c r="F589" s="235"/>
      <c r="G589" s="235"/>
      <c r="H589" s="235"/>
      <c r="I589" s="235"/>
      <c r="J589" s="235"/>
      <c r="K589" s="235"/>
      <c r="L589" s="235"/>
      <c r="M589" s="235"/>
      <c r="N589" s="236"/>
      <c r="O589" s="77" t="str">
        <f ca="1">IF(D589="цвет",SUM(O590:INDIRECT("N"&amp;R589)),IF(SUM(E589:N589)=0,"",SUM(E589:N589)))</f>
        <v/>
      </c>
      <c r="P589" s="55" t="s">
        <v>54</v>
      </c>
      <c r="Q589" s="43">
        <f t="shared" si="18"/>
        <v>7435</v>
      </c>
      <c r="R589" s="57">
        <f t="shared" ca="1" si="19"/>
        <v>590</v>
      </c>
      <c r="S589" s="56"/>
      <c r="T589" s="63"/>
      <c r="U589" s="114" t="e">
        <f>VLOOKUP(C589,Лист2!A$1:B$899,2,FALSE)</f>
        <v>#N/A</v>
      </c>
    </row>
    <row r="590" spans="1:21" ht="17.45" customHeight="1" thickBot="1" x14ac:dyDescent="0.3">
      <c r="A590" s="69"/>
      <c r="B590" s="233"/>
      <c r="C590" s="64"/>
      <c r="D590" s="256" t="str">
        <f>HYPERLINK("https://miamia.ru/search/index.php?q="&amp;Q590&amp;"&amp;s=Поиск?utm_source=Excel&amp;utm_medium=Nalichie&amp;utm_content="&amp;Q590&amp;"","Посмотреть большую фотографию на сайте")</f>
        <v>Посмотреть большую фотографию на сайте</v>
      </c>
      <c r="E590" s="257"/>
      <c r="F590" s="257"/>
      <c r="G590" s="257"/>
      <c r="H590" s="257"/>
      <c r="I590" s="257"/>
      <c r="J590" s="257"/>
      <c r="K590" s="257"/>
      <c r="L590" s="257"/>
      <c r="M590" s="257"/>
      <c r="N590" s="258"/>
      <c r="O590" s="77" t="str">
        <f ca="1">IF(D590="цвет",SUM(O591:INDIRECT("N"&amp;R590)),IF(SUM(E590:N590)=0,"",SUM(E590:N590)))</f>
        <v/>
      </c>
      <c r="P590" s="55" t="s">
        <v>54</v>
      </c>
      <c r="Q590" s="43">
        <f t="shared" si="18"/>
        <v>7435</v>
      </c>
      <c r="R590" s="57">
        <f t="shared" ca="1" si="19"/>
        <v>590</v>
      </c>
      <c r="S590" s="56"/>
      <c r="T590" s="63"/>
      <c r="U590" s="114" t="e">
        <f>VLOOKUP(C590,Лист2!A$1:B$899,2,FALSE)</f>
        <v>#N/A</v>
      </c>
    </row>
    <row r="591" spans="1:21" ht="17.25" thickBot="1" x14ac:dyDescent="0.3">
      <c r="A591" s="69"/>
      <c r="B591" s="230" t="s">
        <v>140</v>
      </c>
      <c r="C591" s="70">
        <v>7436</v>
      </c>
      <c r="D591" s="83" t="s">
        <v>9</v>
      </c>
      <c r="E591" s="84" t="s">
        <v>10</v>
      </c>
      <c r="F591" s="61" t="s">
        <v>11</v>
      </c>
      <c r="G591" s="61" t="s">
        <v>12</v>
      </c>
      <c r="H591" s="61" t="s">
        <v>13</v>
      </c>
      <c r="I591" s="61" t="s">
        <v>14</v>
      </c>
      <c r="J591" s="61" t="s">
        <v>15</v>
      </c>
      <c r="K591" s="61" t="s">
        <v>16</v>
      </c>
      <c r="L591" s="61" t="s">
        <v>20</v>
      </c>
      <c r="M591" s="61" t="s">
        <v>21</v>
      </c>
      <c r="N591" s="85"/>
      <c r="O591" s="65">
        <f ca="1">IF(D591="цвет",SUM(O592:INDIRECT("N"&amp;R591)),IF(SUM(E591:N591)=0,"",SUM(E591:N591)))</f>
        <v>0</v>
      </c>
      <c r="P591" s="55">
        <v>2970</v>
      </c>
      <c r="Q591" s="43">
        <f t="shared" si="18"/>
        <v>7436</v>
      </c>
      <c r="R591" s="57">
        <f t="shared" ca="1" si="19"/>
        <v>595</v>
      </c>
      <c r="S591" s="71">
        <f>IF(U591&gt;0,ROUND((U591),0),ROUND((P591*$P$1),0))</f>
        <v>950</v>
      </c>
      <c r="T591" s="72">
        <f ca="1">O591*S591</f>
        <v>0</v>
      </c>
      <c r="U591" s="114">
        <f>VLOOKUP(C591,Лист2!A$1:B$899,2,FALSE)</f>
        <v>950</v>
      </c>
    </row>
    <row r="592" spans="1:21" ht="17.25" thickBot="1" x14ac:dyDescent="0.3">
      <c r="A592" s="69"/>
      <c r="B592" s="231"/>
      <c r="C592" s="62"/>
      <c r="D592" s="4" t="s">
        <v>28</v>
      </c>
      <c r="E592" s="5"/>
      <c r="F592" s="275"/>
      <c r="G592" s="5"/>
      <c r="H592" s="5"/>
      <c r="I592" s="5"/>
      <c r="J592" s="5"/>
      <c r="K592" s="5"/>
      <c r="L592" s="5"/>
      <c r="M592" s="5"/>
      <c r="N592" s="5"/>
      <c r="O592" s="77" t="str">
        <f ca="1">IF(D592="цвет",SUM(O593:INDIRECT("N"&amp;R592)),IF(SUM(E592:N592)=0,"",SUM(E592:N592)))</f>
        <v/>
      </c>
      <c r="P592" s="55" t="s">
        <v>54</v>
      </c>
      <c r="Q592" s="43">
        <f t="shared" si="18"/>
        <v>7436</v>
      </c>
      <c r="R592" s="57">
        <f t="shared" ca="1" si="19"/>
        <v>595</v>
      </c>
      <c r="S592" s="56"/>
      <c r="T592" s="63"/>
      <c r="U592" s="114" t="e">
        <f>VLOOKUP(C592,Лист2!A$1:B$899,2,FALSE)</f>
        <v>#N/A</v>
      </c>
    </row>
    <row r="593" spans="1:21" ht="17.25" thickBot="1" x14ac:dyDescent="0.3">
      <c r="A593" s="69"/>
      <c r="B593" s="231"/>
      <c r="C593" s="62"/>
      <c r="D593" s="4" t="s">
        <v>42</v>
      </c>
      <c r="E593" s="5"/>
      <c r="F593" s="275"/>
      <c r="G593" s="275"/>
      <c r="H593" s="144"/>
      <c r="I593" s="144"/>
      <c r="J593" s="5"/>
      <c r="K593" s="5"/>
      <c r="L593" s="5"/>
      <c r="M593" s="5"/>
      <c r="N593" s="5"/>
      <c r="O593" s="77" t="str">
        <f ca="1">IF(D593="цвет",SUM(O594:INDIRECT("N"&amp;R593)),IF(SUM(E593:N593)=0,"",SUM(E593:N593)))</f>
        <v/>
      </c>
      <c r="P593" s="55" t="s">
        <v>54</v>
      </c>
      <c r="Q593" s="43">
        <f t="shared" si="18"/>
        <v>7436</v>
      </c>
      <c r="R593" s="57">
        <f t="shared" ca="1" si="19"/>
        <v>595</v>
      </c>
      <c r="S593" s="56"/>
      <c r="T593" s="63"/>
      <c r="U593" s="114" t="e">
        <f>VLOOKUP(C593,Лист2!A$1:B$899,2,FALSE)</f>
        <v>#N/A</v>
      </c>
    </row>
    <row r="594" spans="1:21" ht="117.75" customHeight="1" x14ac:dyDescent="0.25">
      <c r="A594" s="69"/>
      <c r="B594" s="231"/>
      <c r="C594" s="74"/>
      <c r="D594" s="234" t="s">
        <v>201</v>
      </c>
      <c r="E594" s="235"/>
      <c r="F594" s="235"/>
      <c r="G594" s="235"/>
      <c r="H594" s="235"/>
      <c r="I594" s="235"/>
      <c r="J594" s="235"/>
      <c r="K594" s="235"/>
      <c r="L594" s="235"/>
      <c r="M594" s="235"/>
      <c r="N594" s="236"/>
      <c r="O594" s="77" t="str">
        <f ca="1">IF(D594="цвет",SUM(O595:INDIRECT("N"&amp;R594)),IF(SUM(E594:N594)=0,"",SUM(E594:N594)))</f>
        <v/>
      </c>
      <c r="P594" s="55" t="s">
        <v>54</v>
      </c>
      <c r="Q594" s="43">
        <f t="shared" si="18"/>
        <v>7436</v>
      </c>
      <c r="R594" s="57">
        <f t="shared" ca="1" si="19"/>
        <v>595</v>
      </c>
      <c r="S594" s="56"/>
      <c r="T594" s="63"/>
      <c r="U594" s="114" t="e">
        <f>VLOOKUP(C594,Лист2!A$1:B$899,2,FALSE)</f>
        <v>#N/A</v>
      </c>
    </row>
    <row r="595" spans="1:21" ht="17.45" customHeight="1" thickBot="1" x14ac:dyDescent="0.3">
      <c r="A595" s="69"/>
      <c r="B595" s="233"/>
      <c r="C595" s="64"/>
      <c r="D595" s="256" t="str">
        <f>HYPERLINK("https://miamia.ru/search/index.php?q="&amp;Q595&amp;"&amp;s=Поиск?utm_source=Excel&amp;utm_medium=Nalichie&amp;utm_content="&amp;Q595&amp;"","Посмотреть большую фотографию на сайте")</f>
        <v>Посмотреть большую фотографию на сайте</v>
      </c>
      <c r="E595" s="257"/>
      <c r="F595" s="257"/>
      <c r="G595" s="257"/>
      <c r="H595" s="257"/>
      <c r="I595" s="257"/>
      <c r="J595" s="257"/>
      <c r="K595" s="257"/>
      <c r="L595" s="257"/>
      <c r="M595" s="257"/>
      <c r="N595" s="258"/>
      <c r="O595" s="77" t="str">
        <f ca="1">IF(D595="цвет",SUM(O596:INDIRECT("N"&amp;R595)),IF(SUM(E595:N595)=0,"",SUM(E595:N595)))</f>
        <v/>
      </c>
      <c r="P595" s="55" t="s">
        <v>54</v>
      </c>
      <c r="Q595" s="43">
        <f t="shared" si="18"/>
        <v>7436</v>
      </c>
      <c r="R595" s="57">
        <f t="shared" ca="1" si="19"/>
        <v>595</v>
      </c>
      <c r="S595" s="56"/>
      <c r="T595" s="63"/>
      <c r="U595" s="114" t="e">
        <f>VLOOKUP(C595,Лист2!A$1:B$899,2,FALSE)</f>
        <v>#N/A</v>
      </c>
    </row>
    <row r="596" spans="1:21" ht="17.25" thickBot="1" x14ac:dyDescent="0.3">
      <c r="A596" s="69"/>
      <c r="B596" s="230" t="s">
        <v>140</v>
      </c>
      <c r="C596" s="70">
        <v>7438</v>
      </c>
      <c r="D596" s="83" t="s">
        <v>9</v>
      </c>
      <c r="E596" s="84" t="s">
        <v>10</v>
      </c>
      <c r="F596" s="61" t="s">
        <v>11</v>
      </c>
      <c r="G596" s="61" t="s">
        <v>12</v>
      </c>
      <c r="H596" s="61" t="s">
        <v>13</v>
      </c>
      <c r="I596" s="61" t="s">
        <v>14</v>
      </c>
      <c r="J596" s="61" t="s">
        <v>15</v>
      </c>
      <c r="K596" s="61" t="s">
        <v>16</v>
      </c>
      <c r="L596" s="61" t="s">
        <v>20</v>
      </c>
      <c r="M596" s="61" t="s">
        <v>21</v>
      </c>
      <c r="N596" s="85"/>
      <c r="O596" s="65">
        <f ca="1">IF(D596="цвет",SUM(O597:INDIRECT("N"&amp;R596)),IF(SUM(E596:N596)=0,"",SUM(E596:N596)))</f>
        <v>0</v>
      </c>
      <c r="P596" s="55">
        <v>2065</v>
      </c>
      <c r="Q596" s="43">
        <f t="shared" si="18"/>
        <v>7438</v>
      </c>
      <c r="R596" s="57">
        <f t="shared" ca="1" si="19"/>
        <v>600</v>
      </c>
      <c r="S596" s="71">
        <f>IF(U596&gt;0,ROUND((U596),0),ROUND((P596*$P$1),0))</f>
        <v>750</v>
      </c>
      <c r="T596" s="72">
        <f ca="1">O596*S596</f>
        <v>0</v>
      </c>
      <c r="U596" s="114">
        <f>VLOOKUP(C596,Лист2!A$1:B$899,2,FALSE)</f>
        <v>750</v>
      </c>
    </row>
    <row r="597" spans="1:21" ht="17.25" thickBot="1" x14ac:dyDescent="0.3">
      <c r="A597" s="69"/>
      <c r="B597" s="231"/>
      <c r="C597" s="62"/>
      <c r="D597" s="4" t="s">
        <v>28</v>
      </c>
      <c r="E597" s="5"/>
      <c r="F597" s="5"/>
      <c r="G597" s="5"/>
      <c r="H597" s="5"/>
      <c r="I597" s="144"/>
      <c r="J597" s="5"/>
      <c r="K597" s="275"/>
      <c r="L597" s="275"/>
      <c r="M597" s="5"/>
      <c r="N597" s="5"/>
      <c r="O597" s="77" t="str">
        <f ca="1">IF(D597="цвет",SUM(O598:INDIRECT("N"&amp;R597)),IF(SUM(E597:N597)=0,"",SUM(E597:N597)))</f>
        <v/>
      </c>
      <c r="P597" s="55" t="s">
        <v>54</v>
      </c>
      <c r="Q597" s="43">
        <f t="shared" si="18"/>
        <v>7438</v>
      </c>
      <c r="R597" s="57">
        <f t="shared" ca="1" si="19"/>
        <v>600</v>
      </c>
      <c r="S597" s="56"/>
      <c r="T597" s="63"/>
      <c r="U597" s="114" t="e">
        <f>VLOOKUP(C597,Лист2!A$1:B$899,2,FALSE)</f>
        <v>#N/A</v>
      </c>
    </row>
    <row r="598" spans="1:21" ht="17.25" thickBot="1" x14ac:dyDescent="0.3">
      <c r="A598" s="69"/>
      <c r="B598" s="231"/>
      <c r="C598" s="62"/>
      <c r="D598" s="4" t="s">
        <v>42</v>
      </c>
      <c r="E598" s="5"/>
      <c r="F598" s="5"/>
      <c r="G598" s="5"/>
      <c r="H598" s="5"/>
      <c r="I598" s="5"/>
      <c r="J598" s="275"/>
      <c r="K598" s="144"/>
      <c r="L598" s="5"/>
      <c r="M598" s="5"/>
      <c r="N598" s="5"/>
      <c r="O598" s="77" t="str">
        <f ca="1">IF(D598="цвет",SUM(O599:INDIRECT("N"&amp;R598)),IF(SUM(E598:N598)=0,"",SUM(E598:N598)))</f>
        <v/>
      </c>
      <c r="P598" s="55" t="s">
        <v>54</v>
      </c>
      <c r="Q598" s="43">
        <f t="shared" si="18"/>
        <v>7438</v>
      </c>
      <c r="R598" s="57">
        <f t="shared" ca="1" si="19"/>
        <v>600</v>
      </c>
      <c r="S598" s="56"/>
      <c r="T598" s="63"/>
      <c r="U598" s="114" t="e">
        <f>VLOOKUP(C598,Лист2!A$1:B$899,2,FALSE)</f>
        <v>#N/A</v>
      </c>
    </row>
    <row r="599" spans="1:21" ht="117.75" customHeight="1" x14ac:dyDescent="0.25">
      <c r="A599" s="69"/>
      <c r="B599" s="231"/>
      <c r="C599" s="74"/>
      <c r="D599" s="234" t="s">
        <v>202</v>
      </c>
      <c r="E599" s="235"/>
      <c r="F599" s="235"/>
      <c r="G599" s="235"/>
      <c r="H599" s="235"/>
      <c r="I599" s="235"/>
      <c r="J599" s="235"/>
      <c r="K599" s="235"/>
      <c r="L599" s="235"/>
      <c r="M599" s="235"/>
      <c r="N599" s="236"/>
      <c r="O599" s="77" t="str">
        <f ca="1">IF(D599="цвет",SUM(O600:INDIRECT("N"&amp;R599)),IF(SUM(E599:N599)=0,"",SUM(E599:N599)))</f>
        <v/>
      </c>
      <c r="P599" s="55" t="s">
        <v>54</v>
      </c>
      <c r="Q599" s="43">
        <f t="shared" si="18"/>
        <v>7438</v>
      </c>
      <c r="R599" s="57">
        <f t="shared" ca="1" si="19"/>
        <v>600</v>
      </c>
      <c r="S599" s="56"/>
      <c r="T599" s="63"/>
      <c r="U599" s="114" t="e">
        <f>VLOOKUP(C599,Лист2!A$1:B$899,2,FALSE)</f>
        <v>#N/A</v>
      </c>
    </row>
    <row r="600" spans="1:21" ht="17.45" customHeight="1" thickBot="1" x14ac:dyDescent="0.3">
      <c r="A600" s="69"/>
      <c r="B600" s="233"/>
      <c r="C600" s="64"/>
      <c r="D600" s="256" t="str">
        <f>HYPERLINK("https://miamia.ru/search/index.php?q="&amp;Q600&amp;"&amp;s=Поиск?utm_source=Excel&amp;utm_medium=Nalichie&amp;utm_content="&amp;Q600&amp;"","Посмотреть большую фотографию на сайте")</f>
        <v>Посмотреть большую фотографию на сайте</v>
      </c>
      <c r="E600" s="257"/>
      <c r="F600" s="257"/>
      <c r="G600" s="257"/>
      <c r="H600" s="257"/>
      <c r="I600" s="257"/>
      <c r="J600" s="257"/>
      <c r="K600" s="257"/>
      <c r="L600" s="257"/>
      <c r="M600" s="257"/>
      <c r="N600" s="258"/>
      <c r="O600" s="77" t="str">
        <f ca="1">IF(D600="цвет",SUM(O601:INDIRECT("N"&amp;R600)),IF(SUM(E600:N600)=0,"",SUM(E600:N600)))</f>
        <v/>
      </c>
      <c r="P600" s="55" t="s">
        <v>54</v>
      </c>
      <c r="Q600" s="43">
        <f t="shared" si="18"/>
        <v>7438</v>
      </c>
      <c r="R600" s="57">
        <f t="shared" ca="1" si="19"/>
        <v>600</v>
      </c>
      <c r="S600" s="56"/>
      <c r="T600" s="63"/>
      <c r="U600" s="114" t="e">
        <f>VLOOKUP(C600,Лист2!A$1:B$899,2,FALSE)</f>
        <v>#N/A</v>
      </c>
    </row>
    <row r="601" spans="1:21" ht="23.1" customHeight="1" thickBot="1" x14ac:dyDescent="0.3">
      <c r="A601" s="2"/>
      <c r="B601" s="50" t="s">
        <v>418</v>
      </c>
      <c r="C601" s="51"/>
      <c r="D601" s="52"/>
      <c r="E601" s="53"/>
      <c r="F601" s="53"/>
      <c r="G601" s="53"/>
      <c r="H601" s="53"/>
      <c r="I601" s="53"/>
      <c r="J601" s="53"/>
      <c r="K601" s="53"/>
      <c r="L601" s="53"/>
      <c r="M601" s="53"/>
      <c r="N601" s="54"/>
      <c r="O601" s="78" t="str">
        <f ca="1">IF(D601="цвет",SUM(O602:INDIRECT("N"&amp;R601)),IF(SUM(E601:N601)=0,"",SUM(E601:N601)))</f>
        <v/>
      </c>
      <c r="P601" s="55" t="s">
        <v>54</v>
      </c>
      <c r="Q601" s="43">
        <f t="shared" si="18"/>
        <v>7438</v>
      </c>
      <c r="R601" s="57">
        <f t="shared" ca="1" si="19"/>
        <v>605</v>
      </c>
      <c r="U601" s="114" t="e">
        <f>VLOOKUP(C601,Лист2!A$1:B$899,2,FALSE)</f>
        <v>#N/A</v>
      </c>
    </row>
    <row r="602" spans="1:21" ht="17.25" thickBot="1" x14ac:dyDescent="0.3">
      <c r="A602" s="2"/>
      <c r="B602" s="231" t="s">
        <v>379</v>
      </c>
      <c r="C602" s="62">
        <v>7530</v>
      </c>
      <c r="D602" s="87" t="s">
        <v>9</v>
      </c>
      <c r="E602" s="61" t="s">
        <v>11</v>
      </c>
      <c r="F602" s="61" t="s">
        <v>12</v>
      </c>
      <c r="G602" s="61" t="s">
        <v>13</v>
      </c>
      <c r="H602" s="61" t="s">
        <v>14</v>
      </c>
      <c r="I602" s="61" t="s">
        <v>15</v>
      </c>
      <c r="J602" s="61" t="s">
        <v>16</v>
      </c>
      <c r="K602" s="61" t="s">
        <v>20</v>
      </c>
      <c r="L602" s="61" t="s">
        <v>21</v>
      </c>
      <c r="M602" s="84"/>
      <c r="N602" s="84"/>
      <c r="O602" s="79">
        <f ca="1">IF(D602="цвет",SUM(O603:INDIRECT("N"&amp;R602)),IF(SUM(E602:N602)=0,"",SUM(E602:N602)))</f>
        <v>0</v>
      </c>
      <c r="P602" s="55">
        <v>1548</v>
      </c>
      <c r="Q602" s="43">
        <f t="shared" si="18"/>
        <v>7530</v>
      </c>
      <c r="R602" s="57">
        <f t="shared" ca="1" si="19"/>
        <v>605</v>
      </c>
      <c r="S602" s="71">
        <f>IF(U602&gt;0,ROUND((U602),0),ROUND((P602*$P$1),0))</f>
        <v>650</v>
      </c>
      <c r="T602" s="49">
        <f ca="1">S602*O602</f>
        <v>0</v>
      </c>
      <c r="U602" s="114">
        <f>VLOOKUP(C602,Лист2!A$1:B$899,2,FALSE)</f>
        <v>650</v>
      </c>
    </row>
    <row r="603" spans="1:21" ht="17.25" thickBot="1" x14ac:dyDescent="0.3">
      <c r="A603" s="2"/>
      <c r="B603" s="231"/>
      <c r="C603" s="62"/>
      <c r="D603" s="39" t="s">
        <v>35</v>
      </c>
      <c r="E603" s="277"/>
      <c r="F603" s="66"/>
      <c r="G603" s="66"/>
      <c r="H603" s="276"/>
      <c r="I603" s="66"/>
      <c r="J603" s="66"/>
      <c r="K603" s="66"/>
      <c r="L603" s="66"/>
      <c r="M603" s="66"/>
      <c r="N603" s="66"/>
      <c r="O603" s="80" t="str">
        <f ca="1">IF(D603="цвет",SUM(O604:INDIRECT("N"&amp;R603)),IF(SUM(E603:N603)=0,"",SUM(E603:N603)))</f>
        <v/>
      </c>
      <c r="P603" s="55" t="s">
        <v>54</v>
      </c>
      <c r="Q603" s="43">
        <f t="shared" si="18"/>
        <v>7530</v>
      </c>
      <c r="R603" s="57">
        <f t="shared" ca="1" si="19"/>
        <v>605</v>
      </c>
      <c r="S603" s="56"/>
      <c r="T603" s="63"/>
      <c r="U603" s="114" t="e">
        <f>VLOOKUP(C603,Лист2!A$1:B$899,2,FALSE)</f>
        <v>#N/A</v>
      </c>
    </row>
    <row r="604" spans="1:21" ht="135" customHeight="1" x14ac:dyDescent="0.25">
      <c r="A604" s="2"/>
      <c r="B604" s="231"/>
      <c r="C604" s="62"/>
      <c r="D604" s="234" t="s">
        <v>380</v>
      </c>
      <c r="E604" s="235"/>
      <c r="F604" s="235"/>
      <c r="G604" s="235"/>
      <c r="H604" s="235"/>
      <c r="I604" s="235"/>
      <c r="J604" s="235"/>
      <c r="K604" s="235"/>
      <c r="L604" s="235"/>
      <c r="M604" s="235"/>
      <c r="N604" s="236"/>
      <c r="O604" s="80" t="str">
        <f ca="1">IF(D604="цвет",SUM(O605:INDIRECT("N"&amp;R604)),IF(SUM(E604:N604)=0,"",SUM(E604:N604)))</f>
        <v/>
      </c>
      <c r="P604" s="55" t="s">
        <v>54</v>
      </c>
      <c r="Q604" s="43">
        <f t="shared" si="18"/>
        <v>7530</v>
      </c>
      <c r="R604" s="57">
        <f t="shared" ca="1" si="19"/>
        <v>605</v>
      </c>
      <c r="S604" s="56"/>
      <c r="T604" s="63"/>
      <c r="U604" s="114" t="e">
        <f>VLOOKUP(C604,Лист2!A$1:B$899,2,FALSE)</f>
        <v>#N/A</v>
      </c>
    </row>
    <row r="605" spans="1:21" ht="17.45" customHeight="1" thickBot="1" x14ac:dyDescent="0.3">
      <c r="A605" s="2"/>
      <c r="B605" s="233"/>
      <c r="C605" s="64"/>
      <c r="D605" s="219" t="str">
        <f>HYPERLINK("https://miamia.ru/search/index.php?q="&amp;Q605&amp;"&amp;s=Поиск?utm_source=Excel&amp;utm_medium=Nalichie&amp;utm_content="&amp;Q605&amp;"","Посмотреть большую фотографию на сайте")</f>
        <v>Посмотреть большую фотографию на сайте</v>
      </c>
      <c r="E605" s="220"/>
      <c r="F605" s="220"/>
      <c r="G605" s="220"/>
      <c r="H605" s="220"/>
      <c r="I605" s="220"/>
      <c r="J605" s="220"/>
      <c r="K605" s="220"/>
      <c r="L605" s="220"/>
      <c r="M605" s="220"/>
      <c r="N605" s="221"/>
      <c r="O605" s="80" t="str">
        <f ca="1">IF(D605="цвет",SUM(O606:INDIRECT("N"&amp;R605)),IF(SUM(E605:N605)=0,"",SUM(E605:N605)))</f>
        <v/>
      </c>
      <c r="P605" s="55" t="s">
        <v>54</v>
      </c>
      <c r="Q605" s="43">
        <f t="shared" si="18"/>
        <v>7530</v>
      </c>
      <c r="R605" s="57">
        <f t="shared" ca="1" si="19"/>
        <v>605</v>
      </c>
      <c r="S605" s="56"/>
      <c r="T605" s="63"/>
      <c r="U605" s="114" t="e">
        <f>VLOOKUP(C605,Лист2!A$1:B$899,2,FALSE)</f>
        <v>#N/A</v>
      </c>
    </row>
    <row r="606" spans="1:21" ht="17.25" thickBot="1" x14ac:dyDescent="0.3">
      <c r="A606" s="2"/>
      <c r="B606" s="231" t="s">
        <v>379</v>
      </c>
      <c r="C606" s="62">
        <v>7531</v>
      </c>
      <c r="D606" s="87" t="s">
        <v>9</v>
      </c>
      <c r="E606" s="61" t="s">
        <v>11</v>
      </c>
      <c r="F606" s="61" t="s">
        <v>12</v>
      </c>
      <c r="G606" s="61" t="s">
        <v>13</v>
      </c>
      <c r="H606" s="61" t="s">
        <v>14</v>
      </c>
      <c r="I606" s="61" t="s">
        <v>15</v>
      </c>
      <c r="J606" s="61" t="s">
        <v>16</v>
      </c>
      <c r="K606" s="61" t="s">
        <v>20</v>
      </c>
      <c r="L606" s="61" t="s">
        <v>21</v>
      </c>
      <c r="M606" s="84"/>
      <c r="N606" s="84"/>
      <c r="O606" s="79">
        <f ca="1">IF(D606="цвет",SUM(O607:INDIRECT("N"&amp;R606)),IF(SUM(E606:N606)=0,"",SUM(E606:N606)))</f>
        <v>0</v>
      </c>
      <c r="P606" s="55">
        <v>1677</v>
      </c>
      <c r="Q606" s="43">
        <f t="shared" si="18"/>
        <v>7531</v>
      </c>
      <c r="R606" s="57">
        <f t="shared" ca="1" si="19"/>
        <v>609</v>
      </c>
      <c r="S606" s="71">
        <f>IF(U606&gt;0,ROUND((U606),0),ROUND((P606*$P$1),0))</f>
        <v>650</v>
      </c>
      <c r="T606" s="49">
        <f ca="1">S606*O606</f>
        <v>0</v>
      </c>
      <c r="U606" s="114">
        <f>VLOOKUP(C606,Лист2!A$1:B$899,2,FALSE)</f>
        <v>650</v>
      </c>
    </row>
    <row r="607" spans="1:21" ht="17.25" thickBot="1" x14ac:dyDescent="0.3">
      <c r="A607" s="2"/>
      <c r="B607" s="231"/>
      <c r="C607" s="62"/>
      <c r="D607" s="39" t="s">
        <v>382</v>
      </c>
      <c r="E607" s="277"/>
      <c r="F607" s="276"/>
      <c r="G607" s="66"/>
      <c r="H607" s="277"/>
      <c r="I607" s="277"/>
      <c r="J607" s="277"/>
      <c r="K607" s="66"/>
      <c r="L607" s="66"/>
      <c r="M607" s="66"/>
      <c r="N607" s="66"/>
      <c r="O607" s="80" t="str">
        <f ca="1">IF(D607="цвет",SUM(O608:INDIRECT("N"&amp;R607)),IF(SUM(E607:N607)=0,"",SUM(E607:N607)))</f>
        <v/>
      </c>
      <c r="P607" s="55" t="s">
        <v>54</v>
      </c>
      <c r="Q607" s="43">
        <f t="shared" si="18"/>
        <v>7531</v>
      </c>
      <c r="R607" s="57">
        <f t="shared" ca="1" si="19"/>
        <v>609</v>
      </c>
      <c r="S607" s="56"/>
      <c r="T607" s="63"/>
      <c r="U607" s="114" t="e">
        <f>VLOOKUP(C607,Лист2!A$1:B$899,2,FALSE)</f>
        <v>#N/A</v>
      </c>
    </row>
    <row r="608" spans="1:21" ht="135" customHeight="1" x14ac:dyDescent="0.25">
      <c r="A608" s="2"/>
      <c r="B608" s="231"/>
      <c r="C608" s="62"/>
      <c r="D608" s="234" t="s">
        <v>381</v>
      </c>
      <c r="E608" s="235"/>
      <c r="F608" s="235"/>
      <c r="G608" s="235"/>
      <c r="H608" s="235"/>
      <c r="I608" s="235"/>
      <c r="J608" s="235"/>
      <c r="K608" s="235"/>
      <c r="L608" s="235"/>
      <c r="M608" s="235"/>
      <c r="N608" s="236"/>
      <c r="O608" s="80" t="str">
        <f ca="1">IF(D608="цвет",SUM(O609:INDIRECT("N"&amp;R608)),IF(SUM(E608:N608)=0,"",SUM(E608:N608)))</f>
        <v/>
      </c>
      <c r="P608" s="55" t="s">
        <v>54</v>
      </c>
      <c r="Q608" s="43">
        <f t="shared" si="18"/>
        <v>7531</v>
      </c>
      <c r="R608" s="57">
        <f t="shared" ca="1" si="19"/>
        <v>609</v>
      </c>
      <c r="S608" s="56"/>
      <c r="T608" s="63"/>
      <c r="U608" s="114" t="e">
        <f>VLOOKUP(C608,Лист2!A$1:B$899,2,FALSE)</f>
        <v>#N/A</v>
      </c>
    </row>
    <row r="609" spans="1:21" ht="17.45" customHeight="1" thickBot="1" x14ac:dyDescent="0.3">
      <c r="A609" s="2"/>
      <c r="B609" s="233"/>
      <c r="C609" s="64"/>
      <c r="D609" s="219" t="str">
        <f>HYPERLINK("https://miamia.ru/search/index.php?q="&amp;Q609&amp;"&amp;s=Поиск?utm_source=Excel&amp;utm_medium=Nalichie&amp;utm_content="&amp;Q609&amp;"","Посмотреть большую фотографию на сайте")</f>
        <v>Посмотреть большую фотографию на сайте</v>
      </c>
      <c r="E609" s="220"/>
      <c r="F609" s="220"/>
      <c r="G609" s="220"/>
      <c r="H609" s="220"/>
      <c r="I609" s="220"/>
      <c r="J609" s="220"/>
      <c r="K609" s="220"/>
      <c r="L609" s="220"/>
      <c r="M609" s="220"/>
      <c r="N609" s="221"/>
      <c r="O609" s="80" t="str">
        <f ca="1">IF(D609="цвет",SUM(O610:INDIRECT("N"&amp;R609)),IF(SUM(E609:N609)=0,"",SUM(E609:N609)))</f>
        <v/>
      </c>
      <c r="P609" s="55" t="s">
        <v>54</v>
      </c>
      <c r="Q609" s="43">
        <f t="shared" si="18"/>
        <v>7531</v>
      </c>
      <c r="R609" s="57">
        <f t="shared" ca="1" si="19"/>
        <v>609</v>
      </c>
      <c r="S609" s="56"/>
      <c r="T609" s="63"/>
      <c r="U609" s="114" t="e">
        <f>VLOOKUP(C609,Лист2!A$1:B$899,2,FALSE)</f>
        <v>#N/A</v>
      </c>
    </row>
    <row r="610" spans="1:21" ht="17.25" thickBot="1" x14ac:dyDescent="0.3">
      <c r="A610" s="2"/>
      <c r="B610" s="231" t="s">
        <v>379</v>
      </c>
      <c r="C610" s="62">
        <v>7532</v>
      </c>
      <c r="D610" s="87" t="s">
        <v>9</v>
      </c>
      <c r="E610" s="61" t="s">
        <v>11</v>
      </c>
      <c r="F610" s="61" t="s">
        <v>12</v>
      </c>
      <c r="G610" s="61" t="s">
        <v>13</v>
      </c>
      <c r="H610" s="61" t="s">
        <v>14</v>
      </c>
      <c r="I610" s="61" t="s">
        <v>15</v>
      </c>
      <c r="J610" s="61" t="s">
        <v>16</v>
      </c>
      <c r="K610" s="61"/>
      <c r="L610" s="61"/>
      <c r="M610" s="84"/>
      <c r="N610" s="84"/>
      <c r="O610" s="79">
        <f ca="1">IF(D610="цвет",SUM(O611:INDIRECT("N"&amp;R610)),IF(SUM(E610:N610)=0,"",SUM(E610:N610)))</f>
        <v>0</v>
      </c>
      <c r="P610" s="55">
        <v>1936</v>
      </c>
      <c r="Q610" s="43">
        <f t="shared" si="18"/>
        <v>7532</v>
      </c>
      <c r="R610" s="57">
        <f t="shared" ca="1" si="19"/>
        <v>613</v>
      </c>
      <c r="S610" s="71">
        <f>IF(U610&gt;0,ROUND((U610),0),ROUND((P610*$P$1),0))</f>
        <v>750</v>
      </c>
      <c r="T610" s="49">
        <f ca="1">S610*O610</f>
        <v>0</v>
      </c>
      <c r="U610" s="114">
        <f>VLOOKUP(C610,Лист2!A$1:B$899,2,FALSE)</f>
        <v>750</v>
      </c>
    </row>
    <row r="611" spans="1:21" ht="17.25" thickBot="1" x14ac:dyDescent="0.3">
      <c r="A611" s="2"/>
      <c r="B611" s="231"/>
      <c r="C611" s="62"/>
      <c r="D611" s="39" t="s">
        <v>35</v>
      </c>
      <c r="E611" s="276"/>
      <c r="F611" s="66"/>
      <c r="G611" s="66"/>
      <c r="H611" s="66"/>
      <c r="I611" s="66"/>
      <c r="J611" s="66"/>
      <c r="K611" s="66"/>
      <c r="L611" s="66"/>
      <c r="M611" s="66"/>
      <c r="N611" s="66"/>
      <c r="O611" s="80" t="str">
        <f ca="1">IF(D611="цвет",SUM(O612:INDIRECT("N"&amp;R611)),IF(SUM(E611:N611)=0,"",SUM(E611:N611)))</f>
        <v/>
      </c>
      <c r="P611" s="55" t="s">
        <v>54</v>
      </c>
      <c r="Q611" s="43">
        <f t="shared" si="18"/>
        <v>7532</v>
      </c>
      <c r="R611" s="57">
        <f t="shared" ca="1" si="19"/>
        <v>613</v>
      </c>
      <c r="S611" s="56"/>
      <c r="T611" s="63"/>
      <c r="U611" s="114" t="e">
        <f>VLOOKUP(C611,Лист2!A$1:B$899,2,FALSE)</f>
        <v>#N/A</v>
      </c>
    </row>
    <row r="612" spans="1:21" ht="135" customHeight="1" x14ac:dyDescent="0.25">
      <c r="A612" s="2"/>
      <c r="B612" s="231"/>
      <c r="C612" s="62"/>
      <c r="D612" s="234" t="s">
        <v>384</v>
      </c>
      <c r="E612" s="235"/>
      <c r="F612" s="235"/>
      <c r="G612" s="235"/>
      <c r="H612" s="235"/>
      <c r="I612" s="235"/>
      <c r="J612" s="235"/>
      <c r="K612" s="235"/>
      <c r="L612" s="235"/>
      <c r="M612" s="235"/>
      <c r="N612" s="236"/>
      <c r="O612" s="80" t="str">
        <f ca="1">IF(D612="цвет",SUM(O613:INDIRECT("N"&amp;R612)),IF(SUM(E612:N612)=0,"",SUM(E612:N612)))</f>
        <v/>
      </c>
      <c r="P612" s="55" t="s">
        <v>54</v>
      </c>
      <c r="Q612" s="43">
        <f t="shared" si="18"/>
        <v>7532</v>
      </c>
      <c r="R612" s="57">
        <f t="shared" ca="1" si="19"/>
        <v>613</v>
      </c>
      <c r="S612" s="56"/>
      <c r="T612" s="63"/>
      <c r="U612" s="114" t="e">
        <f>VLOOKUP(C612,Лист2!A$1:B$899,2,FALSE)</f>
        <v>#N/A</v>
      </c>
    </row>
    <row r="613" spans="1:21" ht="17.45" customHeight="1" thickBot="1" x14ac:dyDescent="0.3">
      <c r="A613" s="2"/>
      <c r="B613" s="233"/>
      <c r="C613" s="64"/>
      <c r="D613" s="219" t="str">
        <f>HYPERLINK("https://miamia.ru/search/index.php?q="&amp;Q613&amp;"&amp;s=Поиск?utm_source=Excel&amp;utm_medium=Nalichie&amp;utm_content="&amp;Q613&amp;"","Посмотреть большую фотографию на сайте")</f>
        <v>Посмотреть большую фотографию на сайте</v>
      </c>
      <c r="E613" s="220"/>
      <c r="F613" s="220"/>
      <c r="G613" s="220"/>
      <c r="H613" s="220"/>
      <c r="I613" s="220"/>
      <c r="J613" s="220"/>
      <c r="K613" s="220"/>
      <c r="L613" s="220"/>
      <c r="M613" s="220"/>
      <c r="N613" s="221"/>
      <c r="O613" s="80" t="str">
        <f ca="1">IF(D613="цвет",SUM(O614:INDIRECT("N"&amp;R613)),IF(SUM(E613:N613)=0,"",SUM(E613:N613)))</f>
        <v/>
      </c>
      <c r="P613" s="55" t="s">
        <v>54</v>
      </c>
      <c r="Q613" s="43">
        <f t="shared" si="18"/>
        <v>7532</v>
      </c>
      <c r="R613" s="57">
        <f t="shared" ca="1" si="19"/>
        <v>613</v>
      </c>
      <c r="S613" s="56"/>
      <c r="T613" s="63"/>
      <c r="U613" s="114" t="e">
        <f>VLOOKUP(C613,Лист2!A$1:B$899,2,FALSE)</f>
        <v>#N/A</v>
      </c>
    </row>
    <row r="614" spans="1:21" ht="17.25" thickBot="1" x14ac:dyDescent="0.3">
      <c r="A614" s="2"/>
      <c r="B614" s="231" t="s">
        <v>379</v>
      </c>
      <c r="C614" s="62">
        <v>7533</v>
      </c>
      <c r="D614" s="87" t="s">
        <v>9</v>
      </c>
      <c r="E614" s="84" t="s">
        <v>17</v>
      </c>
      <c r="F614" s="61" t="s">
        <v>18</v>
      </c>
      <c r="G614" s="61" t="s">
        <v>19</v>
      </c>
      <c r="H614" s="61" t="s">
        <v>22</v>
      </c>
      <c r="I614" s="61"/>
      <c r="J614" s="61"/>
      <c r="K614" s="61"/>
      <c r="L614" s="61"/>
      <c r="M614" s="84"/>
      <c r="N614" s="84"/>
      <c r="O614" s="79">
        <f ca="1">IF(D614="цвет",SUM(O615:INDIRECT("N"&amp;R614)),IF(SUM(E614:N614)=0,"",SUM(E614:N614)))</f>
        <v>0</v>
      </c>
      <c r="P614" s="55">
        <v>2324</v>
      </c>
      <c r="Q614" s="43">
        <f t="shared" si="18"/>
        <v>7533</v>
      </c>
      <c r="R614" s="57">
        <f t="shared" ca="1" si="19"/>
        <v>617</v>
      </c>
      <c r="S614" s="71">
        <f>IF(U614&gt;0,ROUND((U614),0),ROUND((P614*$P$1),0))</f>
        <v>950</v>
      </c>
      <c r="T614" s="49">
        <f ca="1">S614*O614</f>
        <v>0</v>
      </c>
      <c r="U614" s="114">
        <f>VLOOKUP(C614,Лист2!A$1:B$899,2,FALSE)</f>
        <v>950</v>
      </c>
    </row>
    <row r="615" spans="1:21" ht="17.25" thickBot="1" x14ac:dyDescent="0.3">
      <c r="A615" s="2"/>
      <c r="B615" s="231"/>
      <c r="C615" s="62"/>
      <c r="D615" s="39" t="s">
        <v>35</v>
      </c>
      <c r="E615" s="277"/>
      <c r="F615" s="277"/>
      <c r="G615" s="277"/>
      <c r="H615" s="276"/>
      <c r="I615" s="66"/>
      <c r="J615" s="66"/>
      <c r="K615" s="66"/>
      <c r="L615" s="66"/>
      <c r="M615" s="66"/>
      <c r="N615" s="66"/>
      <c r="O615" s="80" t="str">
        <f ca="1">IF(D615="цвет",SUM(O616:INDIRECT("N"&amp;R615)),IF(SUM(E615:N615)=0,"",SUM(E615:N615)))</f>
        <v/>
      </c>
      <c r="P615" s="55" t="s">
        <v>54</v>
      </c>
      <c r="Q615" s="43">
        <f t="shared" si="18"/>
        <v>7533</v>
      </c>
      <c r="R615" s="57">
        <f t="shared" ca="1" si="19"/>
        <v>617</v>
      </c>
      <c r="S615" s="56"/>
      <c r="T615" s="63"/>
      <c r="U615" s="114" t="e">
        <f>VLOOKUP(C615,Лист2!A$1:B$899,2,FALSE)</f>
        <v>#N/A</v>
      </c>
    </row>
    <row r="616" spans="1:21" ht="135" customHeight="1" x14ac:dyDescent="0.25">
      <c r="A616" s="2"/>
      <c r="B616" s="231"/>
      <c r="C616" s="62"/>
      <c r="D616" s="234" t="s">
        <v>388</v>
      </c>
      <c r="E616" s="235"/>
      <c r="F616" s="235"/>
      <c r="G616" s="235"/>
      <c r="H616" s="235"/>
      <c r="I616" s="235"/>
      <c r="J616" s="235"/>
      <c r="K616" s="235"/>
      <c r="L616" s="235"/>
      <c r="M616" s="235"/>
      <c r="N616" s="236"/>
      <c r="O616" s="80" t="str">
        <f ca="1">IF(D616="цвет",SUM(O617:INDIRECT("N"&amp;R616)),IF(SUM(E616:N616)=0,"",SUM(E616:N616)))</f>
        <v/>
      </c>
      <c r="P616" s="55" t="s">
        <v>54</v>
      </c>
      <c r="Q616" s="43">
        <f t="shared" si="18"/>
        <v>7533</v>
      </c>
      <c r="R616" s="57">
        <f t="shared" ca="1" si="19"/>
        <v>617</v>
      </c>
      <c r="S616" s="56"/>
      <c r="T616" s="63"/>
      <c r="U616" s="114" t="e">
        <f>VLOOKUP(C616,Лист2!A$1:B$899,2,FALSE)</f>
        <v>#N/A</v>
      </c>
    </row>
    <row r="617" spans="1:21" ht="17.45" customHeight="1" thickBot="1" x14ac:dyDescent="0.3">
      <c r="A617" s="2"/>
      <c r="B617" s="233"/>
      <c r="C617" s="64"/>
      <c r="D617" s="219" t="str">
        <f>HYPERLINK("https://miamia.ru/search/index.php?q="&amp;Q617&amp;"&amp;s=Поиск?utm_source=Excel&amp;utm_medium=Nalichie&amp;utm_content="&amp;Q617&amp;"","Посмотреть большую фотографию на сайте")</f>
        <v>Посмотреть большую фотографию на сайте</v>
      </c>
      <c r="E617" s="220"/>
      <c r="F617" s="220"/>
      <c r="G617" s="220"/>
      <c r="H617" s="220"/>
      <c r="I617" s="220"/>
      <c r="J617" s="220"/>
      <c r="K617" s="220"/>
      <c r="L617" s="220"/>
      <c r="M617" s="220"/>
      <c r="N617" s="221"/>
      <c r="O617" s="80" t="str">
        <f ca="1">IF(D617="цвет",SUM(O618:INDIRECT("N"&amp;R617)),IF(SUM(E617:N617)=0,"",SUM(E617:N617)))</f>
        <v/>
      </c>
      <c r="P617" s="55" t="s">
        <v>54</v>
      </c>
      <c r="Q617" s="43">
        <f t="shared" si="18"/>
        <v>7533</v>
      </c>
      <c r="R617" s="57">
        <f t="shared" ca="1" si="19"/>
        <v>617</v>
      </c>
      <c r="S617" s="56"/>
      <c r="T617" s="63"/>
      <c r="U617" s="114" t="e">
        <f>VLOOKUP(C617,Лист2!A$1:B$899,2,FALSE)</f>
        <v>#N/A</v>
      </c>
    </row>
    <row r="618" spans="1:21" ht="17.25" thickBot="1" x14ac:dyDescent="0.3">
      <c r="A618" s="2"/>
      <c r="B618" s="231" t="s">
        <v>379</v>
      </c>
      <c r="C618" s="62">
        <v>7535</v>
      </c>
      <c r="D618" s="87" t="s">
        <v>9</v>
      </c>
      <c r="E618" s="61" t="s">
        <v>11</v>
      </c>
      <c r="F618" s="61" t="s">
        <v>12</v>
      </c>
      <c r="G618" s="61" t="s">
        <v>13</v>
      </c>
      <c r="H618" s="61" t="s">
        <v>14</v>
      </c>
      <c r="I618" s="61" t="s">
        <v>15</v>
      </c>
      <c r="J618" s="61" t="s">
        <v>16</v>
      </c>
      <c r="K618" s="61" t="s">
        <v>20</v>
      </c>
      <c r="L618" s="61" t="s">
        <v>21</v>
      </c>
      <c r="M618" s="84"/>
      <c r="N618" s="84"/>
      <c r="O618" s="79">
        <f ca="1">IF(D618="цвет",SUM(O619:INDIRECT("N"&amp;R618)),IF(SUM(E618:N618)=0,"",SUM(E618:N618)))</f>
        <v>0</v>
      </c>
      <c r="P618" s="55">
        <v>3874</v>
      </c>
      <c r="Q618" s="43">
        <f t="shared" si="18"/>
        <v>7535</v>
      </c>
      <c r="R618" s="57">
        <f t="shared" ca="1" si="19"/>
        <v>621</v>
      </c>
      <c r="S618" s="71">
        <f>IF(U618&gt;0,ROUND((U618),0),ROUND((P618*$P$1),0))</f>
        <v>1450</v>
      </c>
      <c r="T618" s="49">
        <f ca="1">S618*O618</f>
        <v>0</v>
      </c>
      <c r="U618" s="114">
        <f>VLOOKUP(C618,Лист2!A$1:B$899,2,FALSE)</f>
        <v>1450</v>
      </c>
    </row>
    <row r="619" spans="1:21" ht="17.25" thickBot="1" x14ac:dyDescent="0.3">
      <c r="A619" s="2"/>
      <c r="B619" s="231"/>
      <c r="C619" s="62"/>
      <c r="D619" s="39" t="s">
        <v>35</v>
      </c>
      <c r="E619" s="276"/>
      <c r="F619" s="277"/>
      <c r="G619" s="276"/>
      <c r="H619" s="276"/>
      <c r="I619" s="66"/>
      <c r="J619" s="276"/>
      <c r="K619" s="276"/>
      <c r="L619" s="276"/>
      <c r="M619" s="66"/>
      <c r="N619" s="66"/>
      <c r="O619" s="80" t="str">
        <f ca="1">IF(D619="цвет",SUM(O620:INDIRECT("N"&amp;R619)),IF(SUM(E619:N619)=0,"",SUM(E619:N619)))</f>
        <v/>
      </c>
      <c r="P619" s="55" t="s">
        <v>54</v>
      </c>
      <c r="Q619" s="43">
        <f t="shared" si="18"/>
        <v>7535</v>
      </c>
      <c r="R619" s="57">
        <f t="shared" ca="1" si="19"/>
        <v>621</v>
      </c>
      <c r="S619" s="56"/>
      <c r="T619" s="63"/>
      <c r="U619" s="114" t="e">
        <f>VLOOKUP(C619,Лист2!A$1:B$899,2,FALSE)</f>
        <v>#N/A</v>
      </c>
    </row>
    <row r="620" spans="1:21" ht="135" customHeight="1" x14ac:dyDescent="0.25">
      <c r="A620" s="2"/>
      <c r="B620" s="231"/>
      <c r="C620" s="62"/>
      <c r="D620" s="234" t="s">
        <v>385</v>
      </c>
      <c r="E620" s="235"/>
      <c r="F620" s="235"/>
      <c r="G620" s="235"/>
      <c r="H620" s="235"/>
      <c r="I620" s="235"/>
      <c r="J620" s="235"/>
      <c r="K620" s="235"/>
      <c r="L620" s="235"/>
      <c r="M620" s="235"/>
      <c r="N620" s="236"/>
      <c r="O620" s="80" t="str">
        <f ca="1">IF(D620="цвет",SUM(O621:INDIRECT("N"&amp;R620)),IF(SUM(E620:N620)=0,"",SUM(E620:N620)))</f>
        <v/>
      </c>
      <c r="P620" s="55" t="s">
        <v>54</v>
      </c>
      <c r="Q620" s="43">
        <f t="shared" si="18"/>
        <v>7535</v>
      </c>
      <c r="R620" s="57">
        <f t="shared" ca="1" si="19"/>
        <v>621</v>
      </c>
      <c r="S620" s="56"/>
      <c r="T620" s="63"/>
      <c r="U620" s="114" t="e">
        <f>VLOOKUP(C620,Лист2!A$1:B$899,2,FALSE)</f>
        <v>#N/A</v>
      </c>
    </row>
    <row r="621" spans="1:21" ht="17.45" customHeight="1" thickBot="1" x14ac:dyDescent="0.3">
      <c r="A621" s="2"/>
      <c r="B621" s="233"/>
      <c r="C621" s="64"/>
      <c r="D621" s="219" t="str">
        <f>HYPERLINK("https://miamia.ru/search/index.php?q="&amp;Q621&amp;"&amp;s=Поиск?utm_source=Excel&amp;utm_medium=Nalichie&amp;utm_content="&amp;Q621&amp;"","Посмотреть большую фотографию на сайте")</f>
        <v>Посмотреть большую фотографию на сайте</v>
      </c>
      <c r="E621" s="220"/>
      <c r="F621" s="220"/>
      <c r="G621" s="220"/>
      <c r="H621" s="220"/>
      <c r="I621" s="220"/>
      <c r="J621" s="220"/>
      <c r="K621" s="220"/>
      <c r="L621" s="220"/>
      <c r="M621" s="220"/>
      <c r="N621" s="221"/>
      <c r="O621" s="80" t="str">
        <f ca="1">IF(D621="цвет",SUM(O622:INDIRECT("N"&amp;R621)),IF(SUM(E621:N621)=0,"",SUM(E621:N621)))</f>
        <v/>
      </c>
      <c r="P621" s="55" t="s">
        <v>54</v>
      </c>
      <c r="Q621" s="43">
        <f t="shared" si="18"/>
        <v>7535</v>
      </c>
      <c r="R621" s="57">
        <f t="shared" ca="1" si="19"/>
        <v>621</v>
      </c>
      <c r="S621" s="56"/>
      <c r="T621" s="63"/>
      <c r="U621" s="114" t="e">
        <f>VLOOKUP(C621,Лист2!A$1:B$899,2,FALSE)</f>
        <v>#N/A</v>
      </c>
    </row>
    <row r="622" spans="1:21" ht="17.25" thickBot="1" x14ac:dyDescent="0.3">
      <c r="A622" s="2"/>
      <c r="B622" s="231" t="s">
        <v>379</v>
      </c>
      <c r="C622" s="62">
        <v>7536</v>
      </c>
      <c r="D622" s="87" t="s">
        <v>9</v>
      </c>
      <c r="E622" s="61" t="s">
        <v>11</v>
      </c>
      <c r="F622" s="61" t="s">
        <v>12</v>
      </c>
      <c r="G622" s="61" t="s">
        <v>13</v>
      </c>
      <c r="H622" s="61" t="s">
        <v>14</v>
      </c>
      <c r="I622" s="61" t="s">
        <v>15</v>
      </c>
      <c r="J622" s="61" t="s">
        <v>16</v>
      </c>
      <c r="K622" s="61" t="s">
        <v>20</v>
      </c>
      <c r="L622" s="61" t="s">
        <v>21</v>
      </c>
      <c r="M622" s="84"/>
      <c r="N622" s="84"/>
      <c r="O622" s="79">
        <f ca="1">IF(D622="цвет",SUM(O623:INDIRECT("N"&amp;R622)),IF(SUM(E622:N622)=0,"",SUM(E622:N622)))</f>
        <v>0</v>
      </c>
      <c r="P622" s="55">
        <v>3099</v>
      </c>
      <c r="Q622" s="43">
        <f t="shared" si="18"/>
        <v>7536</v>
      </c>
      <c r="R622" s="57">
        <f t="shared" ca="1" si="19"/>
        <v>625</v>
      </c>
      <c r="S622" s="71">
        <f>IF(U622&gt;0,ROUND((U622),0),ROUND((P622*$P$1),0))</f>
        <v>1250</v>
      </c>
      <c r="T622" s="49">
        <f ca="1">S622*O622</f>
        <v>0</v>
      </c>
      <c r="U622" s="114">
        <f>VLOOKUP(C622,Лист2!A$1:B$899,2,FALSE)</f>
        <v>1250</v>
      </c>
    </row>
    <row r="623" spans="1:21" ht="17.25" thickBot="1" x14ac:dyDescent="0.3">
      <c r="A623" s="2"/>
      <c r="B623" s="231"/>
      <c r="C623" s="62"/>
      <c r="D623" s="39" t="s">
        <v>35</v>
      </c>
      <c r="E623" s="66"/>
      <c r="F623" s="277"/>
      <c r="G623" s="276"/>
      <c r="H623" s="277"/>
      <c r="I623" s="277"/>
      <c r="J623" s="276"/>
      <c r="K623" s="276"/>
      <c r="L623" s="66"/>
      <c r="M623" s="66"/>
      <c r="N623" s="66"/>
      <c r="O623" s="80" t="str">
        <f ca="1">IF(D623="цвет",SUM(O624:INDIRECT("N"&amp;R623)),IF(SUM(E623:N623)=0,"",SUM(E623:N623)))</f>
        <v/>
      </c>
      <c r="P623" s="55" t="s">
        <v>54</v>
      </c>
      <c r="Q623" s="43">
        <f t="shared" si="18"/>
        <v>7536</v>
      </c>
      <c r="R623" s="57">
        <f t="shared" ca="1" si="19"/>
        <v>625</v>
      </c>
      <c r="S623" s="56"/>
      <c r="T623" s="63"/>
      <c r="U623" s="114" t="e">
        <f>VLOOKUP(C623,Лист2!A$1:B$899,2,FALSE)</f>
        <v>#N/A</v>
      </c>
    </row>
    <row r="624" spans="1:21" ht="135" customHeight="1" x14ac:dyDescent="0.25">
      <c r="A624" s="2"/>
      <c r="B624" s="231"/>
      <c r="C624" s="62"/>
      <c r="D624" s="234" t="s">
        <v>386</v>
      </c>
      <c r="E624" s="235"/>
      <c r="F624" s="235"/>
      <c r="G624" s="235"/>
      <c r="H624" s="235"/>
      <c r="I624" s="235"/>
      <c r="J624" s="235"/>
      <c r="K624" s="235"/>
      <c r="L624" s="235"/>
      <c r="M624" s="235"/>
      <c r="N624" s="236"/>
      <c r="O624" s="80" t="str">
        <f ca="1">IF(D624="цвет",SUM(O625:INDIRECT("N"&amp;R624)),IF(SUM(E624:N624)=0,"",SUM(E624:N624)))</f>
        <v/>
      </c>
      <c r="P624" s="55" t="s">
        <v>54</v>
      </c>
      <c r="Q624" s="43">
        <f t="shared" si="18"/>
        <v>7536</v>
      </c>
      <c r="R624" s="57">
        <f t="shared" ca="1" si="19"/>
        <v>625</v>
      </c>
      <c r="S624" s="56"/>
      <c r="T624" s="63"/>
      <c r="U624" s="114" t="e">
        <f>VLOOKUP(C624,Лист2!A$1:B$899,2,FALSE)</f>
        <v>#N/A</v>
      </c>
    </row>
    <row r="625" spans="1:21" ht="17.45" customHeight="1" thickBot="1" x14ac:dyDescent="0.3">
      <c r="A625" s="2"/>
      <c r="B625" s="233"/>
      <c r="C625" s="64"/>
      <c r="D625" s="219" t="str">
        <f>HYPERLINK("https://miamia.ru/search/index.php?q="&amp;Q625&amp;"&amp;s=Поиск?utm_source=Excel&amp;utm_medium=Nalichie&amp;utm_content="&amp;Q625&amp;"","Посмотреть большую фотографию на сайте")</f>
        <v>Посмотреть большую фотографию на сайте</v>
      </c>
      <c r="E625" s="220"/>
      <c r="F625" s="220"/>
      <c r="G625" s="220"/>
      <c r="H625" s="220"/>
      <c r="I625" s="220"/>
      <c r="J625" s="220"/>
      <c r="K625" s="220"/>
      <c r="L625" s="220"/>
      <c r="M625" s="220"/>
      <c r="N625" s="221"/>
      <c r="O625" s="80" t="str">
        <f ca="1">IF(D625="цвет",SUM(O626:INDIRECT("N"&amp;R625)),IF(SUM(E625:N625)=0,"",SUM(E625:N625)))</f>
        <v/>
      </c>
      <c r="P625" s="55" t="s">
        <v>54</v>
      </c>
      <c r="Q625" s="43">
        <f t="shared" si="18"/>
        <v>7536</v>
      </c>
      <c r="R625" s="57">
        <f t="shared" ca="1" si="19"/>
        <v>625</v>
      </c>
      <c r="S625" s="56"/>
      <c r="T625" s="63"/>
      <c r="U625" s="114" t="e">
        <f>VLOOKUP(C625,Лист2!A$1:B$899,2,FALSE)</f>
        <v>#N/A</v>
      </c>
    </row>
    <row r="626" spans="1:21" ht="17.25" thickBot="1" x14ac:dyDescent="0.3">
      <c r="A626" s="2"/>
      <c r="B626" s="231" t="s">
        <v>379</v>
      </c>
      <c r="C626" s="62">
        <v>7537</v>
      </c>
      <c r="D626" s="87" t="s">
        <v>9</v>
      </c>
      <c r="E626" s="61" t="s">
        <v>11</v>
      </c>
      <c r="F626" s="61" t="s">
        <v>12</v>
      </c>
      <c r="G626" s="61" t="s">
        <v>13</v>
      </c>
      <c r="H626" s="61" t="s">
        <v>14</v>
      </c>
      <c r="I626" s="61" t="s">
        <v>15</v>
      </c>
      <c r="J626" s="61" t="s">
        <v>16</v>
      </c>
      <c r="K626" s="61"/>
      <c r="L626" s="61"/>
      <c r="M626" s="84"/>
      <c r="N626" s="84"/>
      <c r="O626" s="79">
        <f ca="1">IF(D626="цвет",SUM(O627:INDIRECT("N"&amp;R626)),IF(SUM(E626:N626)=0,"",SUM(E626:N626)))</f>
        <v>0</v>
      </c>
      <c r="P626" s="55">
        <v>2324</v>
      </c>
      <c r="Q626" s="43">
        <f t="shared" si="18"/>
        <v>7537</v>
      </c>
      <c r="R626" s="57">
        <f t="shared" ca="1" si="19"/>
        <v>629</v>
      </c>
      <c r="S626" s="71">
        <f>IF(U626&gt;0,ROUND((U626),0),ROUND((P626*$P$1),0))</f>
        <v>950</v>
      </c>
      <c r="T626" s="49">
        <f ca="1">S626*O626</f>
        <v>0</v>
      </c>
      <c r="U626" s="114">
        <f>VLOOKUP(C626,Лист2!A$1:B$899,2,FALSE)</f>
        <v>950</v>
      </c>
    </row>
    <row r="627" spans="1:21" ht="17.25" thickBot="1" x14ac:dyDescent="0.3">
      <c r="A627" s="2"/>
      <c r="B627" s="231"/>
      <c r="C627" s="62"/>
      <c r="D627" s="39" t="s">
        <v>35</v>
      </c>
      <c r="E627" s="66"/>
      <c r="F627" s="276"/>
      <c r="G627" s="66"/>
      <c r="H627" s="66"/>
      <c r="I627" s="66"/>
      <c r="J627" s="66"/>
      <c r="K627" s="66"/>
      <c r="L627" s="66"/>
      <c r="M627" s="66"/>
      <c r="N627" s="66"/>
      <c r="O627" s="80" t="str">
        <f ca="1">IF(D627="цвет",SUM(O628:INDIRECT("N"&amp;R627)),IF(SUM(E627:N627)=0,"",SUM(E627:N627)))</f>
        <v/>
      </c>
      <c r="P627" s="55" t="s">
        <v>54</v>
      </c>
      <c r="Q627" s="43">
        <f t="shared" si="18"/>
        <v>7537</v>
      </c>
      <c r="R627" s="57">
        <f t="shared" ca="1" si="19"/>
        <v>629</v>
      </c>
      <c r="S627" s="56"/>
      <c r="T627" s="63"/>
      <c r="U627" s="114" t="e">
        <f>VLOOKUP(C627,Лист2!A$1:B$899,2,FALSE)</f>
        <v>#N/A</v>
      </c>
    </row>
    <row r="628" spans="1:21" ht="135" customHeight="1" x14ac:dyDescent="0.25">
      <c r="A628" s="2"/>
      <c r="B628" s="231"/>
      <c r="C628" s="62"/>
      <c r="D628" s="234" t="s">
        <v>389</v>
      </c>
      <c r="E628" s="235"/>
      <c r="F628" s="235"/>
      <c r="G628" s="235"/>
      <c r="H628" s="235"/>
      <c r="I628" s="235"/>
      <c r="J628" s="235"/>
      <c r="K628" s="235"/>
      <c r="L628" s="235"/>
      <c r="M628" s="235"/>
      <c r="N628" s="236"/>
      <c r="O628" s="80" t="str">
        <f ca="1">IF(D628="цвет",SUM(O629:INDIRECT("N"&amp;R628)),IF(SUM(E628:N628)=0,"",SUM(E628:N628)))</f>
        <v/>
      </c>
      <c r="P628" s="55" t="s">
        <v>54</v>
      </c>
      <c r="Q628" s="43">
        <f t="shared" si="18"/>
        <v>7537</v>
      </c>
      <c r="R628" s="57">
        <f t="shared" ca="1" si="19"/>
        <v>629</v>
      </c>
      <c r="S628" s="56"/>
      <c r="T628" s="63"/>
      <c r="U628" s="114" t="e">
        <f>VLOOKUP(C628,Лист2!A$1:B$899,2,FALSE)</f>
        <v>#N/A</v>
      </c>
    </row>
    <row r="629" spans="1:21" ht="17.45" customHeight="1" thickBot="1" x14ac:dyDescent="0.3">
      <c r="A629" s="2"/>
      <c r="B629" s="233"/>
      <c r="C629" s="64"/>
      <c r="D629" s="219" t="str">
        <f>HYPERLINK("https://miamia.ru/search/index.php?q="&amp;Q629&amp;"&amp;s=Поиск?utm_source=Excel&amp;utm_medium=Nalichie&amp;utm_content="&amp;Q629&amp;"","Посмотреть большую фотографию на сайте")</f>
        <v>Посмотреть большую фотографию на сайте</v>
      </c>
      <c r="E629" s="220"/>
      <c r="F629" s="220"/>
      <c r="G629" s="220"/>
      <c r="H629" s="220"/>
      <c r="I629" s="220"/>
      <c r="J629" s="220"/>
      <c r="K629" s="220"/>
      <c r="L629" s="220"/>
      <c r="M629" s="220"/>
      <c r="N629" s="221"/>
      <c r="O629" s="80" t="str">
        <f ca="1">IF(D629="цвет",SUM(O630:INDIRECT("N"&amp;R629)),IF(SUM(E629:N629)=0,"",SUM(E629:N629)))</f>
        <v/>
      </c>
      <c r="P629" s="55" t="s">
        <v>54</v>
      </c>
      <c r="Q629" s="43">
        <f t="shared" si="18"/>
        <v>7537</v>
      </c>
      <c r="R629" s="57">
        <f t="shared" ca="1" si="19"/>
        <v>629</v>
      </c>
      <c r="S629" s="56"/>
      <c r="T629" s="63"/>
      <c r="U629" s="114" t="e">
        <f>VLOOKUP(C629,Лист2!A$1:B$899,2,FALSE)</f>
        <v>#N/A</v>
      </c>
    </row>
    <row r="630" spans="1:21" ht="17.25" thickBot="1" x14ac:dyDescent="0.3">
      <c r="A630" s="2"/>
      <c r="B630" s="231" t="s">
        <v>379</v>
      </c>
      <c r="C630" s="62">
        <v>7538</v>
      </c>
      <c r="D630" s="87" t="s">
        <v>9</v>
      </c>
      <c r="E630" s="61" t="s">
        <v>13</v>
      </c>
      <c r="F630" s="61" t="s">
        <v>14</v>
      </c>
      <c r="G630" s="61" t="s">
        <v>15</v>
      </c>
      <c r="H630" s="61" t="s">
        <v>16</v>
      </c>
      <c r="I630" s="61" t="s">
        <v>20</v>
      </c>
      <c r="J630" s="61" t="s">
        <v>21</v>
      </c>
      <c r="K630" s="61"/>
      <c r="L630" s="61"/>
      <c r="M630" s="84"/>
      <c r="N630" s="84"/>
      <c r="O630" s="79">
        <f ca="1">IF(D630="цвет",SUM(O631:INDIRECT("N"&amp;R630)),IF(SUM(E630:N630)=0,"",SUM(E630:N630)))</f>
        <v>0</v>
      </c>
      <c r="P630" s="55">
        <v>2194</v>
      </c>
      <c r="Q630" s="43">
        <f t="shared" si="18"/>
        <v>7538</v>
      </c>
      <c r="R630" s="57">
        <f t="shared" ca="1" si="19"/>
        <v>633</v>
      </c>
      <c r="S630" s="71">
        <f>IF(U630&gt;0,ROUND((U630),0),ROUND((P630*$P$1),0))</f>
        <v>850</v>
      </c>
      <c r="T630" s="49">
        <f ca="1">S630*O630</f>
        <v>0</v>
      </c>
      <c r="U630" s="114">
        <f>VLOOKUP(C630,Лист2!A$1:B$899,2,FALSE)</f>
        <v>850</v>
      </c>
    </row>
    <row r="631" spans="1:21" ht="17.25" thickBot="1" x14ac:dyDescent="0.3">
      <c r="A631" s="2"/>
      <c r="B631" s="231"/>
      <c r="C631" s="62"/>
      <c r="D631" s="39" t="s">
        <v>35</v>
      </c>
      <c r="E631" s="277"/>
      <c r="F631" s="276"/>
      <c r="G631" s="277"/>
      <c r="H631" s="277"/>
      <c r="I631" s="276"/>
      <c r="J631" s="66"/>
      <c r="K631" s="66"/>
      <c r="L631" s="66"/>
      <c r="M631" s="66"/>
      <c r="N631" s="66"/>
      <c r="O631" s="80" t="str">
        <f ca="1">IF(D631="цвет",SUM(O632:INDIRECT("N"&amp;R631)),IF(SUM(E631:N631)=0,"",SUM(E631:N631)))</f>
        <v/>
      </c>
      <c r="P631" s="55" t="s">
        <v>54</v>
      </c>
      <c r="Q631" s="43">
        <f t="shared" si="18"/>
        <v>7538</v>
      </c>
      <c r="R631" s="57">
        <f t="shared" ca="1" si="19"/>
        <v>633</v>
      </c>
      <c r="S631" s="56"/>
      <c r="T631" s="63"/>
      <c r="U631" s="114" t="e">
        <f>VLOOKUP(C631,Лист2!A$1:B$899,2,FALSE)</f>
        <v>#N/A</v>
      </c>
    </row>
    <row r="632" spans="1:21" ht="135" customHeight="1" x14ac:dyDescent="0.25">
      <c r="A632" s="2"/>
      <c r="B632" s="231"/>
      <c r="C632" s="62"/>
      <c r="D632" s="234" t="s">
        <v>383</v>
      </c>
      <c r="E632" s="235"/>
      <c r="F632" s="235"/>
      <c r="G632" s="235"/>
      <c r="H632" s="235"/>
      <c r="I632" s="235"/>
      <c r="J632" s="235"/>
      <c r="K632" s="235"/>
      <c r="L632" s="235"/>
      <c r="M632" s="235"/>
      <c r="N632" s="236"/>
      <c r="O632" s="80" t="str">
        <f ca="1">IF(D632="цвет",SUM(O633:INDIRECT("N"&amp;R632)),IF(SUM(E632:N632)=0,"",SUM(E632:N632)))</f>
        <v/>
      </c>
      <c r="P632" s="55" t="s">
        <v>54</v>
      </c>
      <c r="Q632" s="43">
        <f t="shared" si="18"/>
        <v>7538</v>
      </c>
      <c r="R632" s="57">
        <f t="shared" ca="1" si="19"/>
        <v>633</v>
      </c>
      <c r="S632" s="56"/>
      <c r="T632" s="63"/>
      <c r="U632" s="114" t="e">
        <f>VLOOKUP(C632,Лист2!A$1:B$899,2,FALSE)</f>
        <v>#N/A</v>
      </c>
    </row>
    <row r="633" spans="1:21" ht="17.45" customHeight="1" thickBot="1" x14ac:dyDescent="0.3">
      <c r="A633" s="2"/>
      <c r="B633" s="233"/>
      <c r="C633" s="64"/>
      <c r="D633" s="219" t="str">
        <f>HYPERLINK("https://miamia.ru/search/index.php?q="&amp;Q633&amp;"&amp;s=Поиск?utm_source=Excel&amp;utm_medium=Nalichie&amp;utm_content="&amp;Q633&amp;"","Посмотреть большую фотографию на сайте")</f>
        <v>Посмотреть большую фотографию на сайте</v>
      </c>
      <c r="E633" s="220"/>
      <c r="F633" s="220"/>
      <c r="G633" s="220"/>
      <c r="H633" s="220"/>
      <c r="I633" s="220"/>
      <c r="J633" s="220"/>
      <c r="K633" s="220"/>
      <c r="L633" s="220"/>
      <c r="M633" s="220"/>
      <c r="N633" s="221"/>
      <c r="O633" s="80" t="str">
        <f ca="1">IF(D633="цвет",SUM(O634:INDIRECT("N"&amp;R633)),IF(SUM(E633:N633)=0,"",SUM(E633:N633)))</f>
        <v/>
      </c>
      <c r="P633" s="55" t="s">
        <v>54</v>
      </c>
      <c r="Q633" s="43">
        <f t="shared" si="18"/>
        <v>7538</v>
      </c>
      <c r="R633" s="57">
        <f t="shared" ca="1" si="19"/>
        <v>633</v>
      </c>
      <c r="S633" s="56"/>
      <c r="T633" s="63"/>
      <c r="U633" s="114" t="e">
        <f>VLOOKUP(C633,Лист2!A$1:B$899,2,FALSE)</f>
        <v>#N/A</v>
      </c>
    </row>
    <row r="634" spans="1:21" ht="17.25" thickBot="1" x14ac:dyDescent="0.3">
      <c r="A634" s="2"/>
      <c r="B634" s="231" t="s">
        <v>379</v>
      </c>
      <c r="C634" s="62">
        <v>7491</v>
      </c>
      <c r="D634" s="87" t="s">
        <v>9</v>
      </c>
      <c r="E634" s="84" t="s">
        <v>17</v>
      </c>
      <c r="F634" s="61" t="s">
        <v>18</v>
      </c>
      <c r="G634" s="61" t="s">
        <v>19</v>
      </c>
      <c r="H634" s="61" t="s">
        <v>22</v>
      </c>
      <c r="I634" s="61"/>
      <c r="J634" s="61"/>
      <c r="K634" s="61"/>
      <c r="L634" s="61"/>
      <c r="M634" s="84"/>
      <c r="N634" s="84"/>
      <c r="O634" s="79">
        <f ca="1">IF(D634="цвет",SUM(O635:INDIRECT("N"&amp;R634)),IF(SUM(E634:N634)=0,"",SUM(E634:N634)))</f>
        <v>0</v>
      </c>
      <c r="P634" s="55">
        <v>2194</v>
      </c>
      <c r="Q634" s="43">
        <f t="shared" si="18"/>
        <v>7491</v>
      </c>
      <c r="R634" s="57">
        <f t="shared" ca="1" si="19"/>
        <v>637</v>
      </c>
      <c r="S634" s="71">
        <f>IF(U634&gt;0,ROUND((U634),0),ROUND((P634*$P$1),0))</f>
        <v>950</v>
      </c>
      <c r="T634" s="49">
        <f ca="1">S634*O634</f>
        <v>0</v>
      </c>
      <c r="U634" s="114">
        <f>VLOOKUP(C634,Лист2!A$1:B$899,2,FALSE)</f>
        <v>950</v>
      </c>
    </row>
    <row r="635" spans="1:21" ht="17.25" thickBot="1" x14ac:dyDescent="0.3">
      <c r="A635" s="2"/>
      <c r="B635" s="231"/>
      <c r="C635" s="62"/>
      <c r="D635" s="39" t="s">
        <v>35</v>
      </c>
      <c r="E635" s="276"/>
      <c r="F635" s="277"/>
      <c r="G635" s="276"/>
      <c r="H635" s="276"/>
      <c r="I635" s="66"/>
      <c r="J635" s="66"/>
      <c r="K635" s="66"/>
      <c r="L635" s="66"/>
      <c r="M635" s="66"/>
      <c r="N635" s="66"/>
      <c r="O635" s="80" t="str">
        <f ca="1">IF(D635="цвет",SUM(O636:INDIRECT("N"&amp;R635)),IF(SUM(E635:N635)=0,"",SUM(E635:N635)))</f>
        <v/>
      </c>
      <c r="P635" s="55" t="s">
        <v>54</v>
      </c>
      <c r="Q635" s="43">
        <f t="shared" si="18"/>
        <v>7491</v>
      </c>
      <c r="R635" s="57">
        <f t="shared" ca="1" si="19"/>
        <v>637</v>
      </c>
      <c r="S635" s="56"/>
      <c r="T635" s="63"/>
      <c r="U635" s="114" t="e">
        <f>VLOOKUP(C635,Лист2!A$1:B$899,2,FALSE)</f>
        <v>#N/A</v>
      </c>
    </row>
    <row r="636" spans="1:21" ht="135" customHeight="1" x14ac:dyDescent="0.25">
      <c r="A636" s="2"/>
      <c r="B636" s="231"/>
      <c r="C636" s="62"/>
      <c r="D636" s="234" t="s">
        <v>387</v>
      </c>
      <c r="E636" s="235"/>
      <c r="F636" s="235"/>
      <c r="G636" s="235"/>
      <c r="H636" s="235"/>
      <c r="I636" s="235"/>
      <c r="J636" s="235"/>
      <c r="K636" s="235"/>
      <c r="L636" s="235"/>
      <c r="M636" s="235"/>
      <c r="N636" s="236"/>
      <c r="O636" s="80" t="str">
        <f ca="1">IF(D636="цвет",SUM(O637:INDIRECT("N"&amp;R636)),IF(SUM(E636:N636)=0,"",SUM(E636:N636)))</f>
        <v/>
      </c>
      <c r="P636" s="55" t="s">
        <v>54</v>
      </c>
      <c r="Q636" s="43">
        <f t="shared" si="18"/>
        <v>7491</v>
      </c>
      <c r="R636" s="57">
        <f t="shared" ca="1" si="19"/>
        <v>637</v>
      </c>
      <c r="S636" s="56"/>
      <c r="T636" s="63"/>
      <c r="U636" s="114" t="e">
        <f>VLOOKUP(C636,Лист2!A$1:B$899,2,FALSE)</f>
        <v>#N/A</v>
      </c>
    </row>
    <row r="637" spans="1:21" ht="17.45" customHeight="1" thickBot="1" x14ac:dyDescent="0.3">
      <c r="A637" s="2"/>
      <c r="B637" s="233"/>
      <c r="C637" s="64"/>
      <c r="D637" s="219" t="str">
        <f>HYPERLINK("https://miamia.ru/search/index.php?q="&amp;Q637&amp;"&amp;s=Поиск?utm_source=Excel&amp;utm_medium=Nalichie&amp;utm_content="&amp;Q637&amp;"","Посмотреть большую фотографию на сайте")</f>
        <v>Посмотреть большую фотографию на сайте</v>
      </c>
      <c r="E637" s="220"/>
      <c r="F637" s="220"/>
      <c r="G637" s="220"/>
      <c r="H637" s="220"/>
      <c r="I637" s="220"/>
      <c r="J637" s="220"/>
      <c r="K637" s="220"/>
      <c r="L637" s="220"/>
      <c r="M637" s="220"/>
      <c r="N637" s="221"/>
      <c r="O637" s="80" t="str">
        <f ca="1">IF(D637="цвет",SUM(O638:INDIRECT("N"&amp;R637)),IF(SUM(E637:N637)=0,"",SUM(E637:N637)))</f>
        <v/>
      </c>
      <c r="P637" s="55" t="s">
        <v>54</v>
      </c>
      <c r="Q637" s="43">
        <f t="shared" si="18"/>
        <v>7491</v>
      </c>
      <c r="R637" s="57">
        <f t="shared" ca="1" si="19"/>
        <v>637</v>
      </c>
      <c r="S637" s="56"/>
      <c r="T637" s="63"/>
      <c r="U637" s="114" t="e">
        <f>VLOOKUP(C637,Лист2!A$1:B$899,2,FALSE)</f>
        <v>#N/A</v>
      </c>
    </row>
    <row r="638" spans="1:21" ht="23.1" customHeight="1" thickBot="1" x14ac:dyDescent="0.3">
      <c r="A638" s="2"/>
      <c r="B638" s="50" t="s">
        <v>363</v>
      </c>
      <c r="C638" s="51"/>
      <c r="D638" s="52"/>
      <c r="E638" s="53"/>
      <c r="F638" s="53"/>
      <c r="G638" s="53"/>
      <c r="H638" s="53"/>
      <c r="I638" s="53"/>
      <c r="J638" s="53"/>
      <c r="K638" s="53"/>
      <c r="L638" s="53"/>
      <c r="M638" s="53"/>
      <c r="N638" s="54"/>
      <c r="O638" s="77" t="str">
        <f ca="1">IF(D638="цвет",SUM(O639:INDIRECT("N"&amp;R638)),IF(SUM(E638:N638)=0,"",SUM(E638:N638)))</f>
        <v/>
      </c>
      <c r="P638" s="55" t="s">
        <v>54</v>
      </c>
      <c r="Q638" s="43">
        <f t="shared" si="18"/>
        <v>7491</v>
      </c>
      <c r="R638" s="57">
        <f t="shared" ca="1" si="19"/>
        <v>643</v>
      </c>
      <c r="U638" s="114" t="e">
        <f>VLOOKUP(C638,Лист2!A$1:B$899,2,FALSE)</f>
        <v>#N/A</v>
      </c>
    </row>
    <row r="639" spans="1:21" ht="17.25" thickBot="1" x14ac:dyDescent="0.3">
      <c r="A639" s="2"/>
      <c r="B639" s="231" t="s">
        <v>350</v>
      </c>
      <c r="C639" s="62">
        <v>7370</v>
      </c>
      <c r="D639" s="87" t="s">
        <v>9</v>
      </c>
      <c r="E639" s="84" t="s">
        <v>11</v>
      </c>
      <c r="F639" s="84" t="s">
        <v>12</v>
      </c>
      <c r="G639" s="61" t="s">
        <v>13</v>
      </c>
      <c r="H639" s="61" t="s">
        <v>14</v>
      </c>
      <c r="I639" s="84" t="s">
        <v>15</v>
      </c>
      <c r="J639" s="84"/>
      <c r="K639" s="84"/>
      <c r="L639" s="84"/>
      <c r="M639" s="84"/>
      <c r="N639" s="85"/>
      <c r="O639" s="65">
        <f ca="1">IF(D639="цвет",SUM(O640:INDIRECT("N"&amp;R639)),IF(SUM(E639:N639)=0,"",SUM(E639:N639)))</f>
        <v>0</v>
      </c>
      <c r="P639" s="55">
        <v>773</v>
      </c>
      <c r="Q639" s="43">
        <f t="shared" si="18"/>
        <v>7370</v>
      </c>
      <c r="R639" s="57">
        <f t="shared" ca="1" si="19"/>
        <v>643</v>
      </c>
      <c r="S639" s="71">
        <f>IF(U639&gt;0,ROUND((U639),0),ROUND((P639*$P$1),0))</f>
        <v>550</v>
      </c>
      <c r="T639" s="72">
        <f ca="1">O639*S639</f>
        <v>0</v>
      </c>
      <c r="U639" s="114">
        <f>VLOOKUP(C639,Лист2!A$1:B$899,2,FALSE)</f>
        <v>550</v>
      </c>
    </row>
    <row r="640" spans="1:21" ht="17.25" thickBot="1" x14ac:dyDescent="0.3">
      <c r="A640" s="2"/>
      <c r="B640" s="231"/>
      <c r="C640" s="62"/>
      <c r="D640" s="39" t="s">
        <v>28</v>
      </c>
      <c r="E640" s="277"/>
      <c r="F640" s="277"/>
      <c r="G640" s="277"/>
      <c r="H640" s="276"/>
      <c r="I640" s="276"/>
      <c r="J640" s="66"/>
      <c r="K640" s="66"/>
      <c r="L640" s="66"/>
      <c r="M640" s="66"/>
      <c r="N640" s="66"/>
      <c r="O640" s="77" t="str">
        <f ca="1">IF(D640="цвет",SUM(O641:INDIRECT("N"&amp;R640)),IF(SUM(E640:N640)=0,"",SUM(E640:N640)))</f>
        <v/>
      </c>
      <c r="P640" s="55" t="s">
        <v>54</v>
      </c>
      <c r="Q640" s="43">
        <f t="shared" si="18"/>
        <v>7370</v>
      </c>
      <c r="R640" s="57">
        <f t="shared" ca="1" si="19"/>
        <v>643</v>
      </c>
      <c r="S640" s="56"/>
      <c r="T640" s="63"/>
      <c r="U640" s="114" t="e">
        <f>VLOOKUP(C640,Лист2!A$1:B$899,2,FALSE)</f>
        <v>#N/A</v>
      </c>
    </row>
    <row r="641" spans="1:21" ht="17.25" thickBot="1" x14ac:dyDescent="0.3">
      <c r="A641" s="2"/>
      <c r="B641" s="231"/>
      <c r="C641" s="62"/>
      <c r="D641" s="39" t="s">
        <v>31</v>
      </c>
      <c r="E641" s="277"/>
      <c r="F641" s="277"/>
      <c r="G641" s="277"/>
      <c r="H641" s="276"/>
      <c r="I641" s="276"/>
      <c r="J641" s="66"/>
      <c r="K641" s="66"/>
      <c r="L641" s="66"/>
      <c r="M641" s="66"/>
      <c r="N641" s="66"/>
      <c r="O641" s="77" t="str">
        <f ca="1">IF(D641="цвет",SUM(O642:INDIRECT("N"&amp;R641)),IF(SUM(E641:N641)=0,"",SUM(E641:N641)))</f>
        <v/>
      </c>
      <c r="P641" s="55" t="s">
        <v>54</v>
      </c>
      <c r="Q641" s="43">
        <f t="shared" si="18"/>
        <v>7370</v>
      </c>
      <c r="R641" s="57">
        <f t="shared" ca="1" si="19"/>
        <v>643</v>
      </c>
      <c r="S641" s="56"/>
      <c r="T641" s="63"/>
      <c r="U641" s="114" t="e">
        <f>VLOOKUP(C641,Лист2!A$1:B$899,2,FALSE)</f>
        <v>#N/A</v>
      </c>
    </row>
    <row r="642" spans="1:21" ht="117.75" customHeight="1" x14ac:dyDescent="0.25">
      <c r="A642" s="2"/>
      <c r="B642" s="231"/>
      <c r="C642" s="62"/>
      <c r="D642" s="234" t="s">
        <v>351</v>
      </c>
      <c r="E642" s="235"/>
      <c r="F642" s="235"/>
      <c r="G642" s="235"/>
      <c r="H642" s="235"/>
      <c r="I642" s="235"/>
      <c r="J642" s="235"/>
      <c r="K642" s="235"/>
      <c r="L642" s="235"/>
      <c r="M642" s="235"/>
      <c r="N642" s="236"/>
      <c r="O642" s="77" t="str">
        <f ca="1">IF(D642="цвет",SUM(O643:INDIRECT("N"&amp;R642)),IF(SUM(E642:N642)=0,"",SUM(E642:N642)))</f>
        <v/>
      </c>
      <c r="P642" s="55" t="s">
        <v>54</v>
      </c>
      <c r="Q642" s="43">
        <f t="shared" si="18"/>
        <v>7370</v>
      </c>
      <c r="R642" s="57">
        <f t="shared" ca="1" si="19"/>
        <v>643</v>
      </c>
      <c r="S642" s="56"/>
      <c r="T642" s="63"/>
      <c r="U642" s="114" t="e">
        <f>VLOOKUP(C642,Лист2!A$1:B$899,2,FALSE)</f>
        <v>#N/A</v>
      </c>
    </row>
    <row r="643" spans="1:21" ht="17.45" customHeight="1" thickBot="1" x14ac:dyDescent="0.3">
      <c r="A643" s="2"/>
      <c r="B643" s="233"/>
      <c r="C643" s="64"/>
      <c r="D643" s="219" t="str">
        <f>HYPERLINK("https://miamia.ru/search/index.php?q="&amp;Q643&amp;"&amp;s=Поиск?utm_source=Excel&amp;utm_medium=Nalichie&amp;utm_content="&amp;Q643&amp;"","Посмотреть большую фотографию на сайте")</f>
        <v>Посмотреть большую фотографию на сайте</v>
      </c>
      <c r="E643" s="220"/>
      <c r="F643" s="220"/>
      <c r="G643" s="220"/>
      <c r="H643" s="220"/>
      <c r="I643" s="220"/>
      <c r="J643" s="220"/>
      <c r="K643" s="220"/>
      <c r="L643" s="220"/>
      <c r="M643" s="220"/>
      <c r="N643" s="221"/>
      <c r="O643" s="77" t="str">
        <f ca="1">IF(D643="цвет",SUM(O644:INDIRECT("N"&amp;R643)),IF(SUM(E643:N643)=0,"",SUM(E643:N643)))</f>
        <v/>
      </c>
      <c r="P643" s="55" t="s">
        <v>54</v>
      </c>
      <c r="Q643" s="43">
        <f t="shared" si="18"/>
        <v>7370</v>
      </c>
      <c r="R643" s="57">
        <f t="shared" ca="1" si="19"/>
        <v>643</v>
      </c>
      <c r="S643" s="56"/>
      <c r="T643" s="63"/>
      <c r="U643" s="114" t="e">
        <f>VLOOKUP(C643,Лист2!A$1:B$899,2,FALSE)</f>
        <v>#N/A</v>
      </c>
    </row>
    <row r="644" spans="1:21" ht="17.25" thickBot="1" x14ac:dyDescent="0.3">
      <c r="A644" s="2"/>
      <c r="B644" s="231" t="s">
        <v>350</v>
      </c>
      <c r="C644" s="62">
        <v>7371</v>
      </c>
      <c r="D644" s="87" t="s">
        <v>9</v>
      </c>
      <c r="E644" s="84" t="s">
        <v>11</v>
      </c>
      <c r="F644" s="84" t="s">
        <v>12</v>
      </c>
      <c r="G644" s="61" t="s">
        <v>13</v>
      </c>
      <c r="H644" s="61" t="s">
        <v>14</v>
      </c>
      <c r="I644" s="84" t="s">
        <v>15</v>
      </c>
      <c r="J644" s="84" t="s">
        <v>16</v>
      </c>
      <c r="K644" s="84"/>
      <c r="L644" s="84"/>
      <c r="M644" s="84"/>
      <c r="N644" s="85"/>
      <c r="O644" s="65">
        <f ca="1">IF(D644="цвет",SUM(O645:INDIRECT("N"&amp;R644)),IF(SUM(E644:N644)=0,"",SUM(E644:N644)))</f>
        <v>0</v>
      </c>
      <c r="P644" s="55">
        <v>773</v>
      </c>
      <c r="Q644" s="43">
        <f t="shared" si="18"/>
        <v>7371</v>
      </c>
      <c r="R644" s="57">
        <f t="shared" ca="1" si="19"/>
        <v>648</v>
      </c>
      <c r="S644" s="71">
        <f>IF(U644&gt;0,ROUND((U644),0),ROUND((P644*$P$1),0))</f>
        <v>550</v>
      </c>
      <c r="T644" s="72">
        <f ca="1">O644*S644</f>
        <v>0</v>
      </c>
      <c r="U644" s="114">
        <f>VLOOKUP(C644,Лист2!A$1:B$899,2,FALSE)</f>
        <v>550</v>
      </c>
    </row>
    <row r="645" spans="1:21" ht="17.25" thickBot="1" x14ac:dyDescent="0.3">
      <c r="A645" s="2"/>
      <c r="B645" s="231"/>
      <c r="C645" s="62"/>
      <c r="D645" s="39" t="s">
        <v>28</v>
      </c>
      <c r="E645" s="277"/>
      <c r="F645" s="277"/>
      <c r="G645" s="277"/>
      <c r="H645" s="276"/>
      <c r="I645" s="276"/>
      <c r="J645" s="66"/>
      <c r="K645" s="66"/>
      <c r="L645" s="66"/>
      <c r="M645" s="66"/>
      <c r="N645" s="66"/>
      <c r="O645" s="77" t="str">
        <f ca="1">IF(D645="цвет",SUM(O646:INDIRECT("N"&amp;R645)),IF(SUM(E645:N645)=0,"",SUM(E645:N645)))</f>
        <v/>
      </c>
      <c r="P645" s="55" t="s">
        <v>54</v>
      </c>
      <c r="Q645" s="43">
        <f t="shared" si="18"/>
        <v>7371</v>
      </c>
      <c r="R645" s="57">
        <f t="shared" ca="1" si="19"/>
        <v>648</v>
      </c>
      <c r="S645" s="56"/>
      <c r="T645" s="63"/>
      <c r="U645" s="114" t="e">
        <f>VLOOKUP(C645,Лист2!A$1:B$899,2,FALSE)</f>
        <v>#N/A</v>
      </c>
    </row>
    <row r="646" spans="1:21" ht="17.25" thickBot="1" x14ac:dyDescent="0.3">
      <c r="A646" s="2"/>
      <c r="B646" s="231"/>
      <c r="C646" s="62"/>
      <c r="D646" s="39" t="s">
        <v>31</v>
      </c>
      <c r="E646" s="277"/>
      <c r="F646" s="277"/>
      <c r="G646" s="66"/>
      <c r="H646" s="277"/>
      <c r="I646" s="66"/>
      <c r="J646" s="66"/>
      <c r="K646" s="66"/>
      <c r="L646" s="66"/>
      <c r="M646" s="66"/>
      <c r="N646" s="66"/>
      <c r="O646" s="77" t="str">
        <f ca="1">IF(D646="цвет",SUM(O647:INDIRECT("N"&amp;R646)),IF(SUM(E646:N646)=0,"",SUM(E646:N646)))</f>
        <v/>
      </c>
      <c r="P646" s="55" t="s">
        <v>54</v>
      </c>
      <c r="Q646" s="43">
        <f t="shared" si="18"/>
        <v>7371</v>
      </c>
      <c r="R646" s="57">
        <f t="shared" ca="1" si="19"/>
        <v>648</v>
      </c>
      <c r="S646" s="56"/>
      <c r="T646" s="63"/>
      <c r="U646" s="114" t="e">
        <f>VLOOKUP(C646,Лист2!A$1:B$899,2,FALSE)</f>
        <v>#N/A</v>
      </c>
    </row>
    <row r="647" spans="1:21" ht="117.75" customHeight="1" x14ac:dyDescent="0.25">
      <c r="A647" s="2"/>
      <c r="B647" s="231"/>
      <c r="C647" s="62"/>
      <c r="D647" s="234" t="s">
        <v>353</v>
      </c>
      <c r="E647" s="235"/>
      <c r="F647" s="235"/>
      <c r="G647" s="235"/>
      <c r="H647" s="235"/>
      <c r="I647" s="235"/>
      <c r="J647" s="235"/>
      <c r="K647" s="235"/>
      <c r="L647" s="235"/>
      <c r="M647" s="235"/>
      <c r="N647" s="236"/>
      <c r="O647" s="77" t="str">
        <f ca="1">IF(D647="цвет",SUM(O648:INDIRECT("N"&amp;R647)),IF(SUM(E647:N647)=0,"",SUM(E647:N647)))</f>
        <v/>
      </c>
      <c r="P647" s="55" t="s">
        <v>54</v>
      </c>
      <c r="Q647" s="43">
        <f t="shared" si="18"/>
        <v>7371</v>
      </c>
      <c r="R647" s="57">
        <f t="shared" ca="1" si="19"/>
        <v>648</v>
      </c>
      <c r="S647" s="56"/>
      <c r="T647" s="63"/>
      <c r="U647" s="114" t="e">
        <f>VLOOKUP(C647,Лист2!A$1:B$899,2,FALSE)</f>
        <v>#N/A</v>
      </c>
    </row>
    <row r="648" spans="1:21" ht="17.45" customHeight="1" thickBot="1" x14ac:dyDescent="0.3">
      <c r="A648" s="2"/>
      <c r="B648" s="233"/>
      <c r="C648" s="64"/>
      <c r="D648" s="219" t="str">
        <f>HYPERLINK("https://miamia.ru/search/index.php?q="&amp;Q648&amp;"&amp;s=Поиск?utm_source=Excel&amp;utm_medium=Nalichie&amp;utm_content="&amp;Q648&amp;"","Посмотреть большую фотографию на сайте")</f>
        <v>Посмотреть большую фотографию на сайте</v>
      </c>
      <c r="E648" s="220"/>
      <c r="F648" s="220"/>
      <c r="G648" s="220"/>
      <c r="H648" s="220"/>
      <c r="I648" s="220"/>
      <c r="J648" s="220"/>
      <c r="K648" s="220"/>
      <c r="L648" s="220"/>
      <c r="M648" s="220"/>
      <c r="N648" s="221"/>
      <c r="O648" s="77" t="str">
        <f ca="1">IF(D648="цвет",SUM(O649:INDIRECT("N"&amp;R648)),IF(SUM(E648:N648)=0,"",SUM(E648:N648)))</f>
        <v/>
      </c>
      <c r="P648" s="55" t="s">
        <v>54</v>
      </c>
      <c r="Q648" s="43">
        <f t="shared" si="18"/>
        <v>7371</v>
      </c>
      <c r="R648" s="57">
        <f t="shared" ca="1" si="19"/>
        <v>648</v>
      </c>
      <c r="S648" s="56"/>
      <c r="T648" s="63"/>
      <c r="U648" s="114" t="e">
        <f>VLOOKUP(C648,Лист2!A$1:B$899,2,FALSE)</f>
        <v>#N/A</v>
      </c>
    </row>
    <row r="649" spans="1:21" ht="17.25" thickBot="1" x14ac:dyDescent="0.3">
      <c r="A649" s="2"/>
      <c r="B649" s="231" t="s">
        <v>350</v>
      </c>
      <c r="C649" s="62">
        <v>7373</v>
      </c>
      <c r="D649" s="87" t="s">
        <v>9</v>
      </c>
      <c r="E649" s="84" t="s">
        <v>17</v>
      </c>
      <c r="F649" s="84" t="s">
        <v>18</v>
      </c>
      <c r="G649" s="61" t="s">
        <v>19</v>
      </c>
      <c r="H649" s="61" t="s">
        <v>22</v>
      </c>
      <c r="I649" s="84"/>
      <c r="J649" s="84"/>
      <c r="K649" s="84"/>
      <c r="L649" s="84"/>
      <c r="M649" s="84"/>
      <c r="N649" s="85"/>
      <c r="O649" s="65">
        <f ca="1">IF(D649="цвет",SUM(O650:INDIRECT("N"&amp;R649)),IF(SUM(E649:N649)=0,"",SUM(E649:N649)))</f>
        <v>0</v>
      </c>
      <c r="P649" s="55">
        <v>1290</v>
      </c>
      <c r="Q649" s="43">
        <f t="shared" si="18"/>
        <v>7373</v>
      </c>
      <c r="R649" s="57">
        <f t="shared" ca="1" si="19"/>
        <v>653</v>
      </c>
      <c r="S649" s="71">
        <f>IF(U649&gt;0,ROUND((U649),0),ROUND((P649*$P$1),0))</f>
        <v>850</v>
      </c>
      <c r="T649" s="72">
        <f ca="1">O649*S649</f>
        <v>0</v>
      </c>
      <c r="U649" s="114">
        <f>VLOOKUP(C649,Лист2!A$1:B$899,2,FALSE)</f>
        <v>850</v>
      </c>
    </row>
    <row r="650" spans="1:21" ht="17.25" thickBot="1" x14ac:dyDescent="0.3">
      <c r="A650" s="2"/>
      <c r="B650" s="231"/>
      <c r="C650" s="62"/>
      <c r="D650" s="39" t="s">
        <v>28</v>
      </c>
      <c r="E650" s="276"/>
      <c r="F650" s="277"/>
      <c r="G650" s="276"/>
      <c r="H650" s="66"/>
      <c r="I650" s="66"/>
      <c r="J650" s="66"/>
      <c r="K650" s="66"/>
      <c r="L650" s="66"/>
      <c r="M650" s="66"/>
      <c r="N650" s="66"/>
      <c r="O650" s="77" t="str">
        <f ca="1">IF(D650="цвет",SUM(O651:INDIRECT("N"&amp;R650)),IF(SUM(E650:N650)=0,"",SUM(E650:N650)))</f>
        <v/>
      </c>
      <c r="P650" s="55" t="s">
        <v>54</v>
      </c>
      <c r="Q650" s="43">
        <f t="shared" si="18"/>
        <v>7373</v>
      </c>
      <c r="R650" s="57">
        <f t="shared" ca="1" si="19"/>
        <v>653</v>
      </c>
      <c r="S650" s="56"/>
      <c r="T650" s="63"/>
      <c r="U650" s="114" t="e">
        <f>VLOOKUP(C650,Лист2!A$1:B$899,2,FALSE)</f>
        <v>#N/A</v>
      </c>
    </row>
    <row r="651" spans="1:21" ht="17.25" thickBot="1" x14ac:dyDescent="0.3">
      <c r="A651" s="2"/>
      <c r="B651" s="231"/>
      <c r="C651" s="62"/>
      <c r="D651" s="39" t="s">
        <v>31</v>
      </c>
      <c r="E651" s="277"/>
      <c r="F651" s="277"/>
      <c r="G651" s="66"/>
      <c r="H651" s="66"/>
      <c r="I651" s="66"/>
      <c r="J651" s="66"/>
      <c r="K651" s="66"/>
      <c r="L651" s="66"/>
      <c r="M651" s="66"/>
      <c r="N651" s="66"/>
      <c r="O651" s="77" t="str">
        <f ca="1">IF(D651="цвет",SUM(O652:INDIRECT("N"&amp;R651)),IF(SUM(E651:N651)=0,"",SUM(E651:N651)))</f>
        <v/>
      </c>
      <c r="P651" s="55" t="s">
        <v>54</v>
      </c>
      <c r="Q651" s="43">
        <f t="shared" ref="Q651:Q714" si="20">IF(C651&lt;&gt;0,C651,Q650)</f>
        <v>7373</v>
      </c>
      <c r="R651" s="57">
        <f t="shared" ref="R651:R714" ca="1" si="21">IF(D651="Посмотреть большую фотографию на сайте",CELL("строка",O651),R652)</f>
        <v>653</v>
      </c>
      <c r="S651" s="56"/>
      <c r="T651" s="63"/>
      <c r="U651" s="114" t="e">
        <f>VLOOKUP(C651,Лист2!A$1:B$899,2,FALSE)</f>
        <v>#N/A</v>
      </c>
    </row>
    <row r="652" spans="1:21" ht="117.75" customHeight="1" x14ac:dyDescent="0.25">
      <c r="A652" s="2"/>
      <c r="B652" s="231"/>
      <c r="C652" s="62"/>
      <c r="D652" s="234" t="s">
        <v>356</v>
      </c>
      <c r="E652" s="235"/>
      <c r="F652" s="235"/>
      <c r="G652" s="235"/>
      <c r="H652" s="235"/>
      <c r="I652" s="235"/>
      <c r="J652" s="235"/>
      <c r="K652" s="235"/>
      <c r="L652" s="235"/>
      <c r="M652" s="235"/>
      <c r="N652" s="236"/>
      <c r="O652" s="77" t="str">
        <f ca="1">IF(D652="цвет",SUM(O653:INDIRECT("N"&amp;R652)),IF(SUM(E652:N652)=0,"",SUM(E652:N652)))</f>
        <v/>
      </c>
      <c r="P652" s="55" t="s">
        <v>54</v>
      </c>
      <c r="Q652" s="43">
        <f t="shared" si="20"/>
        <v>7373</v>
      </c>
      <c r="R652" s="57">
        <f t="shared" ca="1" si="21"/>
        <v>653</v>
      </c>
      <c r="S652" s="56"/>
      <c r="T652" s="63"/>
      <c r="U652" s="114" t="e">
        <f>VLOOKUP(C652,Лист2!A$1:B$899,2,FALSE)</f>
        <v>#N/A</v>
      </c>
    </row>
    <row r="653" spans="1:21" ht="17.45" customHeight="1" thickBot="1" x14ac:dyDescent="0.3">
      <c r="A653" s="2"/>
      <c r="B653" s="233"/>
      <c r="C653" s="64"/>
      <c r="D653" s="219" t="str">
        <f>HYPERLINK("https://miamia.ru/search/index.php?q="&amp;Q653&amp;"&amp;s=Поиск?utm_source=Excel&amp;utm_medium=Nalichie&amp;utm_content="&amp;Q653&amp;"","Посмотреть большую фотографию на сайте")</f>
        <v>Посмотреть большую фотографию на сайте</v>
      </c>
      <c r="E653" s="220"/>
      <c r="F653" s="220"/>
      <c r="G653" s="220"/>
      <c r="H653" s="220"/>
      <c r="I653" s="220"/>
      <c r="J653" s="220"/>
      <c r="K653" s="220"/>
      <c r="L653" s="220"/>
      <c r="M653" s="220"/>
      <c r="N653" s="221"/>
      <c r="O653" s="77" t="str">
        <f ca="1">IF(D653="цвет",SUM(O654:INDIRECT("N"&amp;R653)),IF(SUM(E653:N653)=0,"",SUM(E653:N653)))</f>
        <v/>
      </c>
      <c r="P653" s="55" t="s">
        <v>54</v>
      </c>
      <c r="Q653" s="43">
        <f t="shared" si="20"/>
        <v>7373</v>
      </c>
      <c r="R653" s="57">
        <f t="shared" ca="1" si="21"/>
        <v>653</v>
      </c>
      <c r="S653" s="56"/>
      <c r="T653" s="63"/>
      <c r="U653" s="114" t="e">
        <f>VLOOKUP(C653,Лист2!A$1:B$899,2,FALSE)</f>
        <v>#N/A</v>
      </c>
    </row>
    <row r="654" spans="1:21" ht="17.25" thickBot="1" x14ac:dyDescent="0.3">
      <c r="A654" s="2"/>
      <c r="B654" s="231" t="s">
        <v>350</v>
      </c>
      <c r="C654" s="62">
        <v>7375</v>
      </c>
      <c r="D654" s="87" t="s">
        <v>9</v>
      </c>
      <c r="E654" s="84" t="s">
        <v>11</v>
      </c>
      <c r="F654" s="84" t="s">
        <v>12</v>
      </c>
      <c r="G654" s="61" t="s">
        <v>13</v>
      </c>
      <c r="H654" s="61" t="s">
        <v>14</v>
      </c>
      <c r="I654" s="84"/>
      <c r="J654" s="84"/>
      <c r="K654" s="84"/>
      <c r="L654" s="84"/>
      <c r="M654" s="84"/>
      <c r="N654" s="85"/>
      <c r="O654" s="65">
        <f ca="1">IF(D654="цвет",SUM(O655:INDIRECT("N"&amp;R654)),IF(SUM(E654:N654)=0,"",SUM(E654:N654)))</f>
        <v>0</v>
      </c>
      <c r="P654" s="55">
        <v>1290</v>
      </c>
      <c r="Q654" s="43">
        <f t="shared" si="20"/>
        <v>7375</v>
      </c>
      <c r="R654" s="57">
        <f t="shared" ca="1" si="21"/>
        <v>658</v>
      </c>
      <c r="S654" s="71">
        <f>IF(U654&gt;0,ROUND((U654),0),ROUND((P654*$P$1),0))</f>
        <v>1098</v>
      </c>
      <c r="T654" s="72">
        <f ca="1">O654*S654</f>
        <v>0</v>
      </c>
      <c r="U654" s="114">
        <f>VLOOKUP(C654,Лист2!A$1:B$899,2,FALSE)</f>
        <v>1098</v>
      </c>
    </row>
    <row r="655" spans="1:21" ht="17.25" thickBot="1" x14ac:dyDescent="0.3">
      <c r="A655" s="2"/>
      <c r="B655" s="231"/>
      <c r="C655" s="62"/>
      <c r="D655" s="39" t="s">
        <v>28</v>
      </c>
      <c r="E655" s="277"/>
      <c r="F655" s="276"/>
      <c r="G655" s="277"/>
      <c r="H655" s="277"/>
      <c r="I655" s="66"/>
      <c r="J655" s="66"/>
      <c r="K655" s="66"/>
      <c r="L655" s="66"/>
      <c r="M655" s="66"/>
      <c r="N655" s="66"/>
      <c r="O655" s="77" t="str">
        <f ca="1">IF(D655="цвет",SUM(O656:INDIRECT("N"&amp;R655)),IF(SUM(E655:N655)=0,"",SUM(E655:N655)))</f>
        <v/>
      </c>
      <c r="P655" s="55" t="s">
        <v>54</v>
      </c>
      <c r="Q655" s="43">
        <f t="shared" si="20"/>
        <v>7375</v>
      </c>
      <c r="R655" s="57">
        <f t="shared" ca="1" si="21"/>
        <v>658</v>
      </c>
      <c r="S655" s="56"/>
      <c r="T655" s="63"/>
      <c r="U655" s="114" t="e">
        <f>VLOOKUP(C655,Лист2!A$1:B$899,2,FALSE)</f>
        <v>#N/A</v>
      </c>
    </row>
    <row r="656" spans="1:21" ht="17.25" thickBot="1" x14ac:dyDescent="0.3">
      <c r="A656" s="2"/>
      <c r="B656" s="231"/>
      <c r="C656" s="62"/>
      <c r="D656" s="39" t="s">
        <v>31</v>
      </c>
      <c r="E656" s="277"/>
      <c r="F656" s="277"/>
      <c r="G656" s="277"/>
      <c r="H656" s="277"/>
      <c r="I656" s="66"/>
      <c r="J656" s="66"/>
      <c r="K656" s="66"/>
      <c r="L656" s="66"/>
      <c r="M656" s="66"/>
      <c r="N656" s="66"/>
      <c r="O656" s="77" t="str">
        <f ca="1">IF(D656="цвет",SUM(O657:INDIRECT("N"&amp;R656)),IF(SUM(E656:N656)=0,"",SUM(E656:N656)))</f>
        <v/>
      </c>
      <c r="P656" s="55" t="s">
        <v>54</v>
      </c>
      <c r="Q656" s="43">
        <f t="shared" si="20"/>
        <v>7375</v>
      </c>
      <c r="R656" s="57">
        <f t="shared" ca="1" si="21"/>
        <v>658</v>
      </c>
      <c r="S656" s="56"/>
      <c r="T656" s="63"/>
      <c r="U656" s="114" t="e">
        <f>VLOOKUP(C656,Лист2!A$1:B$899,2,FALSE)</f>
        <v>#N/A</v>
      </c>
    </row>
    <row r="657" spans="1:26" ht="117.75" customHeight="1" x14ac:dyDescent="0.25">
      <c r="A657" s="2"/>
      <c r="B657" s="231"/>
      <c r="C657" s="62"/>
      <c r="D657" s="234" t="s">
        <v>352</v>
      </c>
      <c r="E657" s="235"/>
      <c r="F657" s="235"/>
      <c r="G657" s="235"/>
      <c r="H657" s="235"/>
      <c r="I657" s="235"/>
      <c r="J657" s="235"/>
      <c r="K657" s="235"/>
      <c r="L657" s="235"/>
      <c r="M657" s="235"/>
      <c r="N657" s="236"/>
      <c r="O657" s="77" t="str">
        <f ca="1">IF(D657="цвет",SUM(O658:INDIRECT("N"&amp;R657)),IF(SUM(E657:N657)=0,"",SUM(E657:N657)))</f>
        <v/>
      </c>
      <c r="P657" s="55" t="s">
        <v>54</v>
      </c>
      <c r="Q657" s="43">
        <f t="shared" si="20"/>
        <v>7375</v>
      </c>
      <c r="R657" s="57">
        <f t="shared" ca="1" si="21"/>
        <v>658</v>
      </c>
      <c r="S657" s="56"/>
      <c r="T657" s="63"/>
      <c r="U657" s="114" t="e">
        <f>VLOOKUP(C657,Лист2!A$1:B$899,2,FALSE)</f>
        <v>#N/A</v>
      </c>
    </row>
    <row r="658" spans="1:26" ht="17.45" customHeight="1" thickBot="1" x14ac:dyDescent="0.3">
      <c r="A658" s="2"/>
      <c r="B658" s="233"/>
      <c r="C658" s="64"/>
      <c r="D658" s="219" t="str">
        <f>HYPERLINK("https://miamia.ru/search/index.php?q="&amp;Q658&amp;"&amp;s=Поиск?utm_source=Excel&amp;utm_medium=Nalichie&amp;utm_content="&amp;Q658&amp;"","Посмотреть большую фотографию на сайте")</f>
        <v>Посмотреть большую фотографию на сайте</v>
      </c>
      <c r="E658" s="220"/>
      <c r="F658" s="220"/>
      <c r="G658" s="220"/>
      <c r="H658" s="220"/>
      <c r="I658" s="220"/>
      <c r="J658" s="220"/>
      <c r="K658" s="220"/>
      <c r="L658" s="220"/>
      <c r="M658" s="220"/>
      <c r="N658" s="221"/>
      <c r="O658" s="77" t="str">
        <f ca="1">IF(D658="цвет",SUM(O659:INDIRECT("N"&amp;R658)),IF(SUM(E658:N658)=0,"",SUM(E658:N658)))</f>
        <v/>
      </c>
      <c r="P658" s="55" t="s">
        <v>54</v>
      </c>
      <c r="Q658" s="43">
        <f t="shared" si="20"/>
        <v>7375</v>
      </c>
      <c r="R658" s="57">
        <f t="shared" ca="1" si="21"/>
        <v>658</v>
      </c>
      <c r="S658" s="56"/>
      <c r="T658" s="63"/>
      <c r="U658" s="114" t="e">
        <f>VLOOKUP(C658,Лист2!A$1:B$899,2,FALSE)</f>
        <v>#N/A</v>
      </c>
    </row>
    <row r="659" spans="1:26" ht="17.25" thickBot="1" x14ac:dyDescent="0.3">
      <c r="A659" s="2"/>
      <c r="B659" s="231" t="s">
        <v>350</v>
      </c>
      <c r="C659" s="62">
        <v>7376</v>
      </c>
      <c r="D659" s="87" t="s">
        <v>9</v>
      </c>
      <c r="E659" s="84" t="s">
        <v>11</v>
      </c>
      <c r="F659" s="84" t="s">
        <v>12</v>
      </c>
      <c r="G659" s="61" t="s">
        <v>13</v>
      </c>
      <c r="H659" s="61" t="s">
        <v>14</v>
      </c>
      <c r="I659" s="84" t="s">
        <v>15</v>
      </c>
      <c r="J659" s="84" t="s">
        <v>16</v>
      </c>
      <c r="K659" s="84"/>
      <c r="L659" s="84"/>
      <c r="M659" s="84"/>
      <c r="N659" s="85"/>
      <c r="O659" s="65">
        <f ca="1">IF(D659="цвет",SUM(O660:INDIRECT("N"&amp;R659)),IF(SUM(E659:N659)=0,"",SUM(E659:N659)))</f>
        <v>0</v>
      </c>
      <c r="P659" s="55">
        <v>1677</v>
      </c>
      <c r="Q659" s="43">
        <f t="shared" si="20"/>
        <v>7376</v>
      </c>
      <c r="R659" s="57">
        <f t="shared" ca="1" si="21"/>
        <v>663</v>
      </c>
      <c r="S659" s="71">
        <f>IF(U659&gt;0,ROUND((U659),0),ROUND((P659*$P$1),0))</f>
        <v>1250</v>
      </c>
      <c r="T659" s="72">
        <f ca="1">O659*S659</f>
        <v>0</v>
      </c>
      <c r="U659" s="114">
        <f>VLOOKUP(C659,Лист2!A$1:B$899,2,FALSE)</f>
        <v>1250</v>
      </c>
    </row>
    <row r="660" spans="1:26" ht="17.25" thickBot="1" x14ac:dyDescent="0.3">
      <c r="A660" s="2"/>
      <c r="B660" s="231"/>
      <c r="C660" s="62"/>
      <c r="D660" s="39" t="s">
        <v>28</v>
      </c>
      <c r="E660" s="277"/>
      <c r="F660" s="277"/>
      <c r="G660" s="277"/>
      <c r="H660" s="66"/>
      <c r="I660" s="276"/>
      <c r="J660" s="66"/>
      <c r="K660" s="66"/>
      <c r="L660" s="66"/>
      <c r="M660" s="66"/>
      <c r="N660" s="66"/>
      <c r="O660" s="77" t="str">
        <f ca="1">IF(D660="цвет",SUM(O661:INDIRECT("N"&amp;R660)),IF(SUM(E660:N660)=0,"",SUM(E660:N660)))</f>
        <v/>
      </c>
      <c r="P660" s="55" t="s">
        <v>54</v>
      </c>
      <c r="Q660" s="43">
        <f t="shared" si="20"/>
        <v>7376</v>
      </c>
      <c r="R660" s="57">
        <f t="shared" ca="1" si="21"/>
        <v>663</v>
      </c>
      <c r="S660" s="56"/>
      <c r="T660" s="63"/>
      <c r="U660" s="114" t="e">
        <f>VLOOKUP(C660,Лист2!A$1:B$899,2,FALSE)</f>
        <v>#N/A</v>
      </c>
    </row>
    <row r="661" spans="1:26" ht="17.25" thickBot="1" x14ac:dyDescent="0.3">
      <c r="A661" s="2"/>
      <c r="B661" s="231"/>
      <c r="C661" s="62"/>
      <c r="D661" s="39" t="s">
        <v>31</v>
      </c>
      <c r="E661" s="277"/>
      <c r="F661" s="277"/>
      <c r="G661" s="276"/>
      <c r="H661" s="277"/>
      <c r="I661" s="66"/>
      <c r="J661" s="66"/>
      <c r="K661" s="66"/>
      <c r="L661" s="66"/>
      <c r="M661" s="66"/>
      <c r="N661" s="66"/>
      <c r="O661" s="77" t="str">
        <f ca="1">IF(D661="цвет",SUM(O662:INDIRECT("N"&amp;R661)),IF(SUM(E661:N661)=0,"",SUM(E661:N661)))</f>
        <v/>
      </c>
      <c r="P661" s="55" t="s">
        <v>54</v>
      </c>
      <c r="Q661" s="43">
        <f t="shared" si="20"/>
        <v>7376</v>
      </c>
      <c r="R661" s="57">
        <f t="shared" ca="1" si="21"/>
        <v>663</v>
      </c>
      <c r="S661" s="56"/>
      <c r="T661" s="63"/>
      <c r="U661" s="114" t="e">
        <f>VLOOKUP(C661,Лист2!A$1:B$899,2,FALSE)</f>
        <v>#N/A</v>
      </c>
    </row>
    <row r="662" spans="1:26" ht="117.75" customHeight="1" x14ac:dyDescent="0.25">
      <c r="A662" s="2"/>
      <c r="B662" s="231"/>
      <c r="C662" s="62"/>
      <c r="D662" s="234" t="s">
        <v>354</v>
      </c>
      <c r="E662" s="235"/>
      <c r="F662" s="235"/>
      <c r="G662" s="235"/>
      <c r="H662" s="235"/>
      <c r="I662" s="235"/>
      <c r="J662" s="235"/>
      <c r="K662" s="235"/>
      <c r="L662" s="235"/>
      <c r="M662" s="235"/>
      <c r="N662" s="236"/>
      <c r="O662" s="77" t="str">
        <f ca="1">IF(D662="цвет",SUM(O663:INDIRECT("N"&amp;R662)),IF(SUM(E662:N662)=0,"",SUM(E662:N662)))</f>
        <v/>
      </c>
      <c r="P662" s="55" t="s">
        <v>54</v>
      </c>
      <c r="Q662" s="43">
        <f t="shared" si="20"/>
        <v>7376</v>
      </c>
      <c r="R662" s="57">
        <f t="shared" ca="1" si="21"/>
        <v>663</v>
      </c>
      <c r="S662" s="56"/>
      <c r="T662" s="63"/>
      <c r="U662" s="114" t="e">
        <f>VLOOKUP(C662,Лист2!A$1:B$899,2,FALSE)</f>
        <v>#N/A</v>
      </c>
    </row>
    <row r="663" spans="1:26" ht="17.45" customHeight="1" thickBot="1" x14ac:dyDescent="0.3">
      <c r="A663" s="2"/>
      <c r="B663" s="233"/>
      <c r="C663" s="64"/>
      <c r="D663" s="219" t="str">
        <f>HYPERLINK("https://miamia.ru/search/index.php?q="&amp;Q663&amp;"&amp;s=Поиск?utm_source=Excel&amp;utm_medium=Nalichie&amp;utm_content="&amp;Q663&amp;"","Посмотреть большую фотографию на сайте")</f>
        <v>Посмотреть большую фотографию на сайте</v>
      </c>
      <c r="E663" s="220"/>
      <c r="F663" s="220"/>
      <c r="G663" s="220"/>
      <c r="H663" s="220"/>
      <c r="I663" s="220"/>
      <c r="J663" s="220"/>
      <c r="K663" s="220"/>
      <c r="L663" s="220"/>
      <c r="M663" s="220"/>
      <c r="N663" s="221"/>
      <c r="O663" s="77" t="str">
        <f ca="1">IF(D663="цвет",SUM(O664:INDIRECT("N"&amp;R663)),IF(SUM(E663:N663)=0,"",SUM(E663:N663)))</f>
        <v/>
      </c>
      <c r="P663" s="55" t="s">
        <v>54</v>
      </c>
      <c r="Q663" s="43">
        <f t="shared" si="20"/>
        <v>7376</v>
      </c>
      <c r="R663" s="57">
        <f t="shared" ca="1" si="21"/>
        <v>663</v>
      </c>
      <c r="S663" s="56"/>
      <c r="T663" s="63"/>
      <c r="U663" s="114" t="e">
        <f>VLOOKUP(C663,Лист2!A$1:B$899,2,FALSE)</f>
        <v>#N/A</v>
      </c>
    </row>
    <row r="664" spans="1:26" ht="17.25" thickBot="1" x14ac:dyDescent="0.3">
      <c r="A664" s="2"/>
      <c r="B664" s="231" t="s">
        <v>350</v>
      </c>
      <c r="C664" s="62">
        <v>7377</v>
      </c>
      <c r="D664" s="87" t="s">
        <v>9</v>
      </c>
      <c r="E664" s="84" t="s">
        <v>17</v>
      </c>
      <c r="F664" s="84" t="s">
        <v>18</v>
      </c>
      <c r="G664" s="61" t="s">
        <v>19</v>
      </c>
      <c r="H664" s="61" t="s">
        <v>22</v>
      </c>
      <c r="I664" s="84"/>
      <c r="J664" s="84"/>
      <c r="K664" s="84"/>
      <c r="L664" s="84"/>
      <c r="M664" s="84"/>
      <c r="N664" s="85"/>
      <c r="O664" s="65">
        <f ca="1">IF(D664="цвет",SUM(O665:INDIRECT("N"&amp;R664)),IF(SUM(E664:N664)=0,"",SUM(E664:N664)))</f>
        <v>0</v>
      </c>
      <c r="P664" s="55">
        <v>1031</v>
      </c>
      <c r="Q664" s="43">
        <f t="shared" si="20"/>
        <v>7377</v>
      </c>
      <c r="R664" s="57">
        <f t="shared" ca="1" si="21"/>
        <v>668</v>
      </c>
      <c r="S664" s="71">
        <f>IF(U664&gt;0,ROUND((U664),0),ROUND((P664*$P$1),0))</f>
        <v>780</v>
      </c>
      <c r="T664" s="72">
        <f ca="1">O664*S664</f>
        <v>0</v>
      </c>
      <c r="U664" s="114">
        <f>VLOOKUP(C664,Лист2!A$1:B$899,2,FALSE)</f>
        <v>780</v>
      </c>
    </row>
    <row r="665" spans="1:26" ht="17.25" thickBot="1" x14ac:dyDescent="0.3">
      <c r="A665" s="2"/>
      <c r="B665" s="231"/>
      <c r="C665" s="62"/>
      <c r="D665" s="39" t="s">
        <v>28</v>
      </c>
      <c r="E665" s="277"/>
      <c r="F665" s="277"/>
      <c r="G665" s="66"/>
      <c r="H665" s="66"/>
      <c r="I665" s="66"/>
      <c r="J665" s="66"/>
      <c r="K665" s="66"/>
      <c r="L665" s="66"/>
      <c r="M665" s="66"/>
      <c r="N665" s="66"/>
      <c r="O665" s="77" t="str">
        <f ca="1">IF(D665="цвет",SUM(O666:INDIRECT("N"&amp;R665)),IF(SUM(E665:N665)=0,"",SUM(E665:N665)))</f>
        <v/>
      </c>
      <c r="P665" s="55" t="s">
        <v>54</v>
      </c>
      <c r="Q665" s="43">
        <f t="shared" si="20"/>
        <v>7377</v>
      </c>
      <c r="R665" s="57">
        <f t="shared" ca="1" si="21"/>
        <v>668</v>
      </c>
      <c r="S665" s="56"/>
      <c r="T665" s="63"/>
      <c r="U665" s="114" t="e">
        <f>VLOOKUP(C665,Лист2!A$1:B$899,2,FALSE)</f>
        <v>#N/A</v>
      </c>
    </row>
    <row r="666" spans="1:26" ht="17.25" thickBot="1" x14ac:dyDescent="0.3">
      <c r="A666" s="2"/>
      <c r="B666" s="231"/>
      <c r="C666" s="62"/>
      <c r="D666" s="39" t="s">
        <v>31</v>
      </c>
      <c r="E666" s="66"/>
      <c r="F666" s="276"/>
      <c r="G666" s="276"/>
      <c r="H666" s="66"/>
      <c r="I666" s="66"/>
      <c r="J666" s="66"/>
      <c r="K666" s="66"/>
      <c r="L666" s="66"/>
      <c r="M666" s="66"/>
      <c r="N666" s="66"/>
      <c r="O666" s="77" t="str">
        <f ca="1">IF(D666="цвет",SUM(O667:INDIRECT("N"&amp;R666)),IF(SUM(E666:N666)=0,"",SUM(E666:N666)))</f>
        <v/>
      </c>
      <c r="P666" s="55" t="s">
        <v>54</v>
      </c>
      <c r="Q666" s="43">
        <f t="shared" si="20"/>
        <v>7377</v>
      </c>
      <c r="R666" s="57">
        <f t="shared" ca="1" si="21"/>
        <v>668</v>
      </c>
      <c r="S666" s="56"/>
      <c r="T666" s="63"/>
      <c r="U666" s="114" t="e">
        <f>VLOOKUP(C666,Лист2!A$1:B$899,2,FALSE)</f>
        <v>#N/A</v>
      </c>
    </row>
    <row r="667" spans="1:26" ht="117.75" customHeight="1" x14ac:dyDescent="0.25">
      <c r="A667" s="2"/>
      <c r="B667" s="231"/>
      <c r="C667" s="62"/>
      <c r="D667" s="234" t="s">
        <v>355</v>
      </c>
      <c r="E667" s="235"/>
      <c r="F667" s="235"/>
      <c r="G667" s="235"/>
      <c r="H667" s="235"/>
      <c r="I667" s="235"/>
      <c r="J667" s="235"/>
      <c r="K667" s="235"/>
      <c r="L667" s="235"/>
      <c r="M667" s="235"/>
      <c r="N667" s="236"/>
      <c r="O667" s="77" t="str">
        <f ca="1">IF(D667="цвет",SUM(O668:INDIRECT("N"&amp;R667)),IF(SUM(E667:N667)=0,"",SUM(E667:N667)))</f>
        <v/>
      </c>
      <c r="P667" s="55" t="s">
        <v>54</v>
      </c>
      <c r="Q667" s="43">
        <f t="shared" si="20"/>
        <v>7377</v>
      </c>
      <c r="R667" s="57">
        <f t="shared" ca="1" si="21"/>
        <v>668</v>
      </c>
      <c r="S667" s="56"/>
      <c r="T667" s="63"/>
      <c r="U667" s="114" t="e">
        <f>VLOOKUP(C667,Лист2!A$1:B$899,2,FALSE)</f>
        <v>#N/A</v>
      </c>
    </row>
    <row r="668" spans="1:26" ht="19.5" customHeight="1" thickBot="1" x14ac:dyDescent="0.3">
      <c r="A668" s="2"/>
      <c r="B668" s="233"/>
      <c r="C668" s="64"/>
      <c r="D668" s="219" t="str">
        <f>HYPERLINK("https://miamia.ru/search/index.php?q="&amp;Q668&amp;"&amp;s=Поиск?utm_source=Excel&amp;utm_medium=Nalichie&amp;utm_content="&amp;Q668&amp;"","Посмотреть большую фотографию на сайте")</f>
        <v>Посмотреть большую фотографию на сайте</v>
      </c>
      <c r="E668" s="220"/>
      <c r="F668" s="220"/>
      <c r="G668" s="220"/>
      <c r="H668" s="220"/>
      <c r="I668" s="220"/>
      <c r="J668" s="220"/>
      <c r="K668" s="220"/>
      <c r="L668" s="220"/>
      <c r="M668" s="220"/>
      <c r="N668" s="221"/>
      <c r="O668" s="77" t="str">
        <f ca="1">IF(D668="цвет",SUM(O669:INDIRECT("N"&amp;R668)),IF(SUM(E668:N668)=0,"",SUM(E668:N668)))</f>
        <v/>
      </c>
      <c r="P668" s="55" t="s">
        <v>54</v>
      </c>
      <c r="Q668" s="43">
        <f t="shared" si="20"/>
        <v>7377</v>
      </c>
      <c r="R668" s="57">
        <f t="shared" ca="1" si="21"/>
        <v>668</v>
      </c>
      <c r="S668" s="56"/>
      <c r="T668" s="63"/>
      <c r="U668" s="114" t="e">
        <f>VLOOKUP(C668,Лист2!A$1:B$899,2,FALSE)</f>
        <v>#N/A</v>
      </c>
    </row>
    <row r="669" spans="1:26" customFormat="1" ht="17.25" thickBot="1" x14ac:dyDescent="0.3">
      <c r="A669" s="102"/>
      <c r="B669" s="225" t="s">
        <v>350</v>
      </c>
      <c r="C669" s="103">
        <v>7378</v>
      </c>
      <c r="D669" s="104" t="s">
        <v>9</v>
      </c>
      <c r="E669" s="105" t="s">
        <v>11</v>
      </c>
      <c r="F669" s="105" t="s">
        <v>12</v>
      </c>
      <c r="G669" s="106" t="s">
        <v>13</v>
      </c>
      <c r="H669" s="106" t="s">
        <v>14</v>
      </c>
      <c r="I669" s="105" t="s">
        <v>15</v>
      </c>
      <c r="J669" s="105" t="s">
        <v>16</v>
      </c>
      <c r="K669" s="105"/>
      <c r="L669" s="105"/>
      <c r="M669" s="105"/>
      <c r="N669" s="107"/>
      <c r="O669" s="108">
        <f ca="1">IF(D669="цвет",SUM(O670:INDIRECT("N"&amp;R669)),IF(SUM(E669:N669)=0,"",SUM(E669:N669)))</f>
        <v>0</v>
      </c>
      <c r="P669" s="109">
        <v>1031</v>
      </c>
      <c r="Q669" s="110">
        <f t="shared" si="20"/>
        <v>7378</v>
      </c>
      <c r="R669" s="111">
        <f t="shared" ca="1" si="21"/>
        <v>673</v>
      </c>
      <c r="S669" s="71">
        <f>IF(U669&gt;0,ROUND((U669),0),ROUND((P669*$P$1),0))</f>
        <v>650</v>
      </c>
      <c r="T669" s="113">
        <f ca="1">O669*S669</f>
        <v>0</v>
      </c>
      <c r="U669" s="114">
        <f>VLOOKUP(C669,Лист2!A$1:B$899,2,FALSE)</f>
        <v>650</v>
      </c>
      <c r="V669" s="114"/>
      <c r="W669" s="114"/>
      <c r="X669" s="114"/>
      <c r="Y669" s="114"/>
      <c r="Z669" s="114"/>
    </row>
    <row r="670" spans="1:26" customFormat="1" ht="17.25" thickBot="1" x14ac:dyDescent="0.3">
      <c r="A670" s="102"/>
      <c r="B670" s="225"/>
      <c r="C670" s="115"/>
      <c r="D670" s="116" t="s">
        <v>28</v>
      </c>
      <c r="E670" s="131"/>
      <c r="F670" s="131"/>
      <c r="G670" s="131"/>
      <c r="H670" s="144"/>
      <c r="I670" s="131"/>
      <c r="J670" s="131"/>
      <c r="K670" s="131"/>
      <c r="L670" s="131"/>
      <c r="M670" s="131"/>
      <c r="N670" s="117"/>
      <c r="O670" s="118" t="str">
        <f ca="1">IF(D670="цвет",SUM(O671:INDIRECT("N"&amp;R670)),IF(SUM(E670:N670)=0,"",SUM(E670:N670)))</f>
        <v/>
      </c>
      <c r="P670" s="109" t="s">
        <v>54</v>
      </c>
      <c r="Q670" s="110">
        <f t="shared" si="20"/>
        <v>7378</v>
      </c>
      <c r="R670" s="111">
        <f t="shared" ca="1" si="21"/>
        <v>673</v>
      </c>
      <c r="S670" s="119"/>
      <c r="T670" s="120"/>
      <c r="U670" s="114" t="e">
        <f>VLOOKUP(C670,Лист2!A$1:B$899,2,FALSE)</f>
        <v>#N/A</v>
      </c>
      <c r="V670" s="114"/>
      <c r="W670" s="114"/>
      <c r="X670" s="114"/>
      <c r="Y670" s="114"/>
      <c r="Z670" s="114"/>
    </row>
    <row r="671" spans="1:26" customFormat="1" ht="17.25" thickBot="1" x14ac:dyDescent="0.3">
      <c r="A671" s="102"/>
      <c r="B671" s="225"/>
      <c r="C671" s="115"/>
      <c r="D671" s="116" t="s">
        <v>31</v>
      </c>
      <c r="E671" s="117"/>
      <c r="F671" s="117"/>
      <c r="G671" s="117"/>
      <c r="H671" s="276"/>
      <c r="I671" s="117"/>
      <c r="J671" s="117"/>
      <c r="K671" s="117"/>
      <c r="L671" s="117"/>
      <c r="M671" s="117"/>
      <c r="N671" s="117"/>
      <c r="O671" s="118" t="str">
        <f ca="1">IF(D671="цвет",SUM(O672:INDIRECT("N"&amp;R671)),IF(SUM(E671:N671)=0,"",SUM(E671:N671)))</f>
        <v/>
      </c>
      <c r="P671" s="109" t="s">
        <v>54</v>
      </c>
      <c r="Q671" s="110">
        <f t="shared" si="20"/>
        <v>7378</v>
      </c>
      <c r="R671" s="111">
        <f t="shared" ca="1" si="21"/>
        <v>673</v>
      </c>
      <c r="S671" s="119"/>
      <c r="T671" s="120"/>
      <c r="U671" s="114" t="e">
        <f>VLOOKUP(C671,Лист2!A$1:B$899,2,FALSE)</f>
        <v>#N/A</v>
      </c>
      <c r="V671" s="114"/>
      <c r="W671" s="114"/>
      <c r="X671" s="114"/>
      <c r="Y671" s="114"/>
      <c r="Z671" s="114"/>
    </row>
    <row r="672" spans="1:26" customFormat="1" ht="126.2" customHeight="1" x14ac:dyDescent="0.25">
      <c r="A672" s="102"/>
      <c r="B672" s="225"/>
      <c r="C672" s="115"/>
      <c r="D672" s="227" t="s">
        <v>446</v>
      </c>
      <c r="E672" s="228"/>
      <c r="F672" s="228"/>
      <c r="G672" s="228"/>
      <c r="H672" s="228"/>
      <c r="I672" s="228"/>
      <c r="J672" s="228"/>
      <c r="K672" s="228"/>
      <c r="L672" s="228"/>
      <c r="M672" s="228"/>
      <c r="N672" s="229"/>
      <c r="O672" s="118" t="str">
        <f ca="1">IF(D672="цвет",SUM(O673:INDIRECT("N"&amp;R672)),IF(SUM(E672:N672)=0,"",SUM(E672:N672)))</f>
        <v/>
      </c>
      <c r="P672" s="109" t="s">
        <v>54</v>
      </c>
      <c r="Q672" s="110">
        <f t="shared" si="20"/>
        <v>7378</v>
      </c>
      <c r="R672" s="111">
        <f t="shared" ca="1" si="21"/>
        <v>673</v>
      </c>
      <c r="S672" s="119"/>
      <c r="T672" s="120"/>
      <c r="U672" s="114" t="e">
        <f>VLOOKUP(C672,Лист2!A$1:B$899,2,FALSE)</f>
        <v>#N/A</v>
      </c>
      <c r="V672" s="114"/>
      <c r="W672" s="114"/>
      <c r="X672" s="114"/>
      <c r="Y672" s="114"/>
      <c r="Z672" s="114"/>
    </row>
    <row r="673" spans="1:26" customFormat="1" ht="17.45" customHeight="1" thickBot="1" x14ac:dyDescent="0.3">
      <c r="A673" s="102"/>
      <c r="B673" s="226"/>
      <c r="C673" s="121"/>
      <c r="D673" s="219" t="str">
        <f>HYPERLINK("https://miamia.ru/search/index.php?q="&amp;Q673&amp;"&amp;s=Поиск?utm_source=Excel&amp;utm_medium=Nalichie&amp;utm_content="&amp;Q673&amp;"","Посмотреть большую фотографию на сайте")</f>
        <v>Посмотреть большую фотографию на сайте</v>
      </c>
      <c r="E673" s="220"/>
      <c r="F673" s="220"/>
      <c r="G673" s="220"/>
      <c r="H673" s="220"/>
      <c r="I673" s="220"/>
      <c r="J673" s="220"/>
      <c r="K673" s="220"/>
      <c r="L673" s="220"/>
      <c r="M673" s="220"/>
      <c r="N673" s="221"/>
      <c r="O673" s="118" t="str">
        <f ca="1">IF(D673="цвет",SUM(O674:INDIRECT("N"&amp;R673)),IF(SUM(E673:N673)=0,"",SUM(E673:N673)))</f>
        <v/>
      </c>
      <c r="P673" s="109" t="s">
        <v>54</v>
      </c>
      <c r="Q673" s="110">
        <f t="shared" si="20"/>
        <v>7378</v>
      </c>
      <c r="R673" s="111">
        <f t="shared" ca="1" si="21"/>
        <v>673</v>
      </c>
      <c r="S673" s="119"/>
      <c r="T673" s="120"/>
      <c r="U673" s="114" t="e">
        <f>VLOOKUP(C673,Лист2!A$1:B$899,2,FALSE)</f>
        <v>#N/A</v>
      </c>
      <c r="V673" s="114"/>
      <c r="W673" s="114"/>
      <c r="X673" s="114"/>
      <c r="Y673" s="114"/>
      <c r="Z673" s="114"/>
    </row>
    <row r="674" spans="1:26" customFormat="1" ht="17.25" thickBot="1" x14ac:dyDescent="0.3">
      <c r="A674" s="102"/>
      <c r="B674" s="225" t="s">
        <v>350</v>
      </c>
      <c r="C674" s="103">
        <v>7379</v>
      </c>
      <c r="D674" s="104" t="s">
        <v>9</v>
      </c>
      <c r="E674" s="105" t="s">
        <v>11</v>
      </c>
      <c r="F674" s="105" t="s">
        <v>12</v>
      </c>
      <c r="G674" s="106" t="s">
        <v>13</v>
      </c>
      <c r="H674" s="106" t="s">
        <v>14</v>
      </c>
      <c r="I674" s="105" t="s">
        <v>15</v>
      </c>
      <c r="J674" s="105" t="s">
        <v>16</v>
      </c>
      <c r="K674" s="105"/>
      <c r="L674" s="105"/>
      <c r="M674" s="105"/>
      <c r="N674" s="107"/>
      <c r="O674" s="108">
        <f ca="1">IF(D674="цвет",SUM(O675:INDIRECT("N"&amp;R674)),IF(SUM(E674:N674)=0,"",SUM(E674:N674)))</f>
        <v>0</v>
      </c>
      <c r="P674" s="109">
        <v>1677</v>
      </c>
      <c r="Q674" s="110">
        <f t="shared" si="20"/>
        <v>7379</v>
      </c>
      <c r="R674" s="111">
        <f t="shared" ca="1" si="21"/>
        <v>677</v>
      </c>
      <c r="S674" s="71">
        <f>IF(U674&gt;0,ROUND((U674),0),ROUND((P674*$P$1),0))</f>
        <v>1250</v>
      </c>
      <c r="T674" s="113">
        <f ca="1">O674*S674</f>
        <v>0</v>
      </c>
      <c r="U674" s="114">
        <f>VLOOKUP(C674,Лист2!A$1:B$899,2,FALSE)</f>
        <v>1250</v>
      </c>
      <c r="V674" s="114"/>
      <c r="W674" s="114"/>
      <c r="X674" s="114"/>
      <c r="Y674" s="114"/>
      <c r="Z674" s="114"/>
    </row>
    <row r="675" spans="1:26" customFormat="1" ht="17.25" thickBot="1" x14ac:dyDescent="0.3">
      <c r="A675" s="102"/>
      <c r="B675" s="225"/>
      <c r="C675" s="115"/>
      <c r="D675" s="116" t="s">
        <v>28</v>
      </c>
      <c r="E675" s="144"/>
      <c r="F675" s="144"/>
      <c r="G675" s="144"/>
      <c r="H675" s="144"/>
      <c r="I675" s="144"/>
      <c r="J675" s="131"/>
      <c r="K675" s="131"/>
      <c r="L675" s="131"/>
      <c r="M675" s="131"/>
      <c r="N675" s="117"/>
      <c r="O675" s="118" t="str">
        <f ca="1">IF(D675="цвет",SUM(O676:INDIRECT("N"&amp;R675)),IF(SUM(E675:N675)=0,"",SUM(E675:N675)))</f>
        <v/>
      </c>
      <c r="P675" s="109" t="s">
        <v>54</v>
      </c>
      <c r="Q675" s="110">
        <f t="shared" si="20"/>
        <v>7379</v>
      </c>
      <c r="R675" s="111">
        <f t="shared" ca="1" si="21"/>
        <v>677</v>
      </c>
      <c r="S675" s="119"/>
      <c r="T675" s="120"/>
      <c r="U675" s="114" t="e">
        <f>VLOOKUP(C675,Лист2!A$1:B$899,2,FALSE)</f>
        <v>#N/A</v>
      </c>
      <c r="V675" s="114"/>
      <c r="W675" s="114"/>
      <c r="X675" s="114"/>
      <c r="Y675" s="114"/>
      <c r="Z675" s="114"/>
    </row>
    <row r="676" spans="1:26" customFormat="1" ht="135" customHeight="1" x14ac:dyDescent="0.25">
      <c r="A676" s="102"/>
      <c r="B676" s="225"/>
      <c r="C676" s="115"/>
      <c r="D676" s="227" t="s">
        <v>447</v>
      </c>
      <c r="E676" s="228"/>
      <c r="F676" s="228"/>
      <c r="G676" s="228"/>
      <c r="H676" s="228"/>
      <c r="I676" s="228"/>
      <c r="J676" s="228"/>
      <c r="K676" s="228"/>
      <c r="L676" s="228"/>
      <c r="M676" s="228"/>
      <c r="N676" s="229"/>
      <c r="O676" s="118" t="str">
        <f ca="1">IF(D676="цвет",SUM(O677:INDIRECT("N"&amp;R676)),IF(SUM(E676:N676)=0,"",SUM(E676:N676)))</f>
        <v/>
      </c>
      <c r="P676" s="109" t="s">
        <v>54</v>
      </c>
      <c r="Q676" s="110">
        <f t="shared" si="20"/>
        <v>7379</v>
      </c>
      <c r="R676" s="111">
        <f t="shared" ca="1" si="21"/>
        <v>677</v>
      </c>
      <c r="S676" s="119"/>
      <c r="T676" s="120"/>
      <c r="U676" s="114" t="e">
        <f>VLOOKUP(C676,Лист2!A$1:B$899,2,FALSE)</f>
        <v>#N/A</v>
      </c>
      <c r="V676" s="114"/>
      <c r="W676" s="114"/>
      <c r="X676" s="114"/>
      <c r="Y676" s="114"/>
      <c r="Z676" s="114"/>
    </row>
    <row r="677" spans="1:26" customFormat="1" ht="17.45" customHeight="1" thickBot="1" x14ac:dyDescent="0.3">
      <c r="A677" s="102"/>
      <c r="B677" s="226"/>
      <c r="C677" s="121"/>
      <c r="D677" s="219" t="str">
        <f>HYPERLINK("https://miamia.ru/search/index.php?q="&amp;Q677&amp;"&amp;s=Поиск?utm_source=Excel&amp;utm_medium=Nalichie&amp;utm_content="&amp;Q677&amp;"","Посмотреть большую фотографию на сайте")</f>
        <v>Посмотреть большую фотографию на сайте</v>
      </c>
      <c r="E677" s="220"/>
      <c r="F677" s="220"/>
      <c r="G677" s="220"/>
      <c r="H677" s="220"/>
      <c r="I677" s="220"/>
      <c r="J677" s="220"/>
      <c r="K677" s="220"/>
      <c r="L677" s="220"/>
      <c r="M677" s="220"/>
      <c r="N677" s="221"/>
      <c r="O677" s="118" t="str">
        <f ca="1">IF(D677="цвет",SUM(O678:INDIRECT("N"&amp;R677)),IF(SUM(E677:N677)=0,"",SUM(E677:N677)))</f>
        <v/>
      </c>
      <c r="P677" s="109" t="s">
        <v>54</v>
      </c>
      <c r="Q677" s="110">
        <f t="shared" si="20"/>
        <v>7379</v>
      </c>
      <c r="R677" s="111">
        <f t="shared" ca="1" si="21"/>
        <v>677</v>
      </c>
      <c r="S677" s="119"/>
      <c r="T677" s="120"/>
      <c r="U677" s="114" t="e">
        <f>VLOOKUP(C677,Лист2!A$1:B$899,2,FALSE)</f>
        <v>#N/A</v>
      </c>
      <c r="V677" s="114"/>
      <c r="W677" s="114"/>
      <c r="X677" s="114"/>
      <c r="Y677" s="114"/>
      <c r="Z677" s="114"/>
    </row>
    <row r="678" spans="1:26" ht="23.1" customHeight="1" thickBot="1" x14ac:dyDescent="0.3">
      <c r="A678" s="2"/>
      <c r="B678" s="21" t="s">
        <v>299</v>
      </c>
      <c r="C678" s="22"/>
      <c r="D678" s="23"/>
      <c r="E678" s="24"/>
      <c r="F678" s="24"/>
      <c r="G678" s="24"/>
      <c r="H678" s="24"/>
      <c r="I678" s="24"/>
      <c r="J678" s="24"/>
      <c r="K678" s="24"/>
      <c r="L678" s="24"/>
      <c r="M678" s="24"/>
      <c r="N678" s="24"/>
      <c r="O678" s="77" t="str">
        <f ca="1">IF(D678="цвет",SUM(O679:INDIRECT("N"&amp;R678)),IF(SUM(E678:N678)=0,"",SUM(E678:N678)))</f>
        <v/>
      </c>
      <c r="P678" s="55" t="s">
        <v>54</v>
      </c>
      <c r="Q678" s="43">
        <f t="shared" si="20"/>
        <v>7379</v>
      </c>
      <c r="R678" s="57">
        <f t="shared" ca="1" si="21"/>
        <v>682</v>
      </c>
      <c r="U678" s="114" t="e">
        <f>VLOOKUP(C678,Лист2!A$1:B$899,2,FALSE)</f>
        <v>#N/A</v>
      </c>
    </row>
    <row r="679" spans="1:26" ht="17.25" thickBot="1" x14ac:dyDescent="0.3">
      <c r="A679" s="2"/>
      <c r="B679" s="230" t="s">
        <v>287</v>
      </c>
      <c r="C679" s="70">
        <v>9861</v>
      </c>
      <c r="D679" s="83" t="s">
        <v>9</v>
      </c>
      <c r="E679" s="61" t="s">
        <v>10</v>
      </c>
      <c r="F679" s="61" t="s">
        <v>11</v>
      </c>
      <c r="G679" s="61" t="s">
        <v>12</v>
      </c>
      <c r="H679" s="61" t="s">
        <v>13</v>
      </c>
      <c r="I679" s="84" t="s">
        <v>14</v>
      </c>
      <c r="J679" s="84" t="s">
        <v>15</v>
      </c>
      <c r="K679" s="84" t="s">
        <v>16</v>
      </c>
      <c r="L679" s="84"/>
      <c r="M679" s="84"/>
      <c r="N679" s="85"/>
      <c r="O679" s="79">
        <f ca="1">IF(D679="цвет",SUM(O680:INDIRECT("N"&amp;R679)),IF(SUM(E679:N679)=0,"",SUM(E679:N679)))</f>
        <v>0</v>
      </c>
      <c r="P679" s="55">
        <v>1419</v>
      </c>
      <c r="Q679" s="43">
        <f t="shared" si="20"/>
        <v>9861</v>
      </c>
      <c r="R679" s="57">
        <f t="shared" ca="1" si="21"/>
        <v>682</v>
      </c>
      <c r="S679" s="71">
        <f>IF(U679&gt;0,ROUND((U679),0),ROUND((P679*$P$1),0))</f>
        <v>550</v>
      </c>
      <c r="T679" s="49">
        <f ca="1">S679*O679</f>
        <v>0</v>
      </c>
      <c r="U679" s="114">
        <f>VLOOKUP(C679,Лист2!A$1:B$899,2,FALSE)</f>
        <v>550</v>
      </c>
    </row>
    <row r="680" spans="1:26" ht="17.25" thickBot="1" x14ac:dyDescent="0.3">
      <c r="A680" s="2"/>
      <c r="B680" s="231"/>
      <c r="C680" s="62"/>
      <c r="D680" s="4" t="s">
        <v>288</v>
      </c>
      <c r="E680" s="275"/>
      <c r="F680" s="5"/>
      <c r="G680" s="5"/>
      <c r="H680" s="5"/>
      <c r="I680" s="5"/>
      <c r="J680" s="5"/>
      <c r="K680" s="144"/>
      <c r="L680" s="5"/>
      <c r="M680" s="5"/>
      <c r="N680" s="82"/>
      <c r="O680" s="80" t="str">
        <f ca="1">IF(D680="цвет",SUM(O681:INDIRECT("N"&amp;R680)),IF(SUM(E680:N680)=0,"",SUM(E680:N680)))</f>
        <v/>
      </c>
      <c r="P680" s="55" t="s">
        <v>54</v>
      </c>
      <c r="Q680" s="43">
        <f t="shared" si="20"/>
        <v>9861</v>
      </c>
      <c r="R680" s="57">
        <f t="shared" ca="1" si="21"/>
        <v>682</v>
      </c>
      <c r="S680" s="56"/>
      <c r="T680" s="86"/>
      <c r="U680" s="114" t="e">
        <f>VLOOKUP(C680,Лист2!A$1:B$899,2,FALSE)</f>
        <v>#N/A</v>
      </c>
    </row>
    <row r="681" spans="1:26" ht="135" customHeight="1" x14ac:dyDescent="0.25">
      <c r="A681" s="2"/>
      <c r="B681" s="231"/>
      <c r="C681" s="62"/>
      <c r="D681" s="244" t="s">
        <v>289</v>
      </c>
      <c r="E681" s="245"/>
      <c r="F681" s="245"/>
      <c r="G681" s="245"/>
      <c r="H681" s="245"/>
      <c r="I681" s="245"/>
      <c r="J681" s="245"/>
      <c r="K681" s="245"/>
      <c r="L681" s="245"/>
      <c r="M681" s="245"/>
      <c r="N681" s="245"/>
      <c r="O681" s="80" t="str">
        <f ca="1">IF(D681="цвет",SUM(O682:INDIRECT("N"&amp;R681)),IF(SUM(E681:N681)=0,"",SUM(E681:N681)))</f>
        <v/>
      </c>
      <c r="P681" s="55" t="s">
        <v>54</v>
      </c>
      <c r="Q681" s="43">
        <f t="shared" si="20"/>
        <v>9861</v>
      </c>
      <c r="R681" s="57">
        <f t="shared" ca="1" si="21"/>
        <v>682</v>
      </c>
      <c r="S681" s="56"/>
      <c r="T681" s="86"/>
      <c r="U681" s="114" t="e">
        <f>VLOOKUP(C681,Лист2!A$1:B$899,2,FALSE)</f>
        <v>#N/A</v>
      </c>
    </row>
    <row r="682" spans="1:26" ht="17.45" customHeight="1" thickBot="1" x14ac:dyDescent="0.3">
      <c r="A682" s="2"/>
      <c r="B682" s="243"/>
      <c r="C682" s="64"/>
      <c r="D682" s="219" t="str">
        <f>HYPERLINK("https://miamia.ru/search/index.php?q="&amp;Q682&amp;"&amp;s=Поиск?utm_source=Excel&amp;utm_medium=Nalichie&amp;utm_content="&amp;Q682&amp;"","Посмотреть большую фотографию на сайте")</f>
        <v>Посмотреть большую фотографию на сайте</v>
      </c>
      <c r="E682" s="220"/>
      <c r="F682" s="220"/>
      <c r="G682" s="220"/>
      <c r="H682" s="220"/>
      <c r="I682" s="220"/>
      <c r="J682" s="220"/>
      <c r="K682" s="220"/>
      <c r="L682" s="220"/>
      <c r="M682" s="220"/>
      <c r="N682" s="220"/>
      <c r="O682" s="80" t="str">
        <f ca="1">IF(D682="цвет",SUM(O683:INDIRECT("N"&amp;R682)),IF(SUM(E682:N682)=0,"",SUM(E682:N682)))</f>
        <v/>
      </c>
      <c r="P682" s="55" t="s">
        <v>54</v>
      </c>
      <c r="Q682" s="43">
        <f t="shared" si="20"/>
        <v>9861</v>
      </c>
      <c r="R682" s="57">
        <f t="shared" ca="1" si="21"/>
        <v>682</v>
      </c>
      <c r="S682" s="56"/>
      <c r="T682" s="86"/>
      <c r="U682" s="114" t="e">
        <f>VLOOKUP(C682,Лист2!A$1:B$899,2,FALSE)</f>
        <v>#N/A</v>
      </c>
    </row>
    <row r="683" spans="1:26" ht="17.25" thickBot="1" x14ac:dyDescent="0.3">
      <c r="A683" s="2"/>
      <c r="B683" s="230" t="s">
        <v>287</v>
      </c>
      <c r="C683" s="70">
        <v>9863</v>
      </c>
      <c r="D683" s="83" t="s">
        <v>9</v>
      </c>
      <c r="E683" s="61" t="s">
        <v>10</v>
      </c>
      <c r="F683" s="84" t="s">
        <v>17</v>
      </c>
      <c r="G683" s="84" t="s">
        <v>18</v>
      </c>
      <c r="H683" s="84" t="s">
        <v>19</v>
      </c>
      <c r="I683" s="84"/>
      <c r="J683" s="84"/>
      <c r="K683" s="84"/>
      <c r="L683" s="84"/>
      <c r="M683" s="84"/>
      <c r="N683" s="85"/>
      <c r="O683" s="79">
        <f ca="1">IF(D683="цвет",SUM(O684:INDIRECT("N"&amp;R683)),IF(SUM(E683:N683)=0,"",SUM(E683:N683)))</f>
        <v>0</v>
      </c>
      <c r="P683" s="55">
        <v>2841</v>
      </c>
      <c r="Q683" s="43">
        <f t="shared" si="20"/>
        <v>9863</v>
      </c>
      <c r="R683" s="57">
        <f t="shared" ca="1" si="21"/>
        <v>686</v>
      </c>
      <c r="S683" s="71">
        <f>IF(U683&gt;0,ROUND((U683),0),ROUND((P683*$P$1),0))</f>
        <v>950</v>
      </c>
      <c r="T683" s="49">
        <f ca="1">S683*O683</f>
        <v>0</v>
      </c>
      <c r="U683" s="114">
        <f>VLOOKUP(C683,Лист2!A$1:B$899,2,FALSE)</f>
        <v>950</v>
      </c>
    </row>
    <row r="684" spans="1:26" ht="17.25" thickBot="1" x14ac:dyDescent="0.3">
      <c r="A684" s="2"/>
      <c r="B684" s="231"/>
      <c r="C684" s="62"/>
      <c r="D684" s="4" t="s">
        <v>288</v>
      </c>
      <c r="E684" s="275"/>
      <c r="F684" s="5"/>
      <c r="G684" s="5"/>
      <c r="H684" s="5"/>
      <c r="I684" s="5"/>
      <c r="J684" s="5"/>
      <c r="K684" s="5"/>
      <c r="L684" s="5"/>
      <c r="M684" s="5"/>
      <c r="N684" s="82"/>
      <c r="O684" s="80" t="str">
        <f ca="1">IF(D684="цвет",SUM(O685:INDIRECT("N"&amp;R684)),IF(SUM(E684:N684)=0,"",SUM(E684:N684)))</f>
        <v/>
      </c>
      <c r="P684" s="55" t="s">
        <v>54</v>
      </c>
      <c r="Q684" s="43">
        <f t="shared" si="20"/>
        <v>9863</v>
      </c>
      <c r="R684" s="57">
        <f t="shared" ca="1" si="21"/>
        <v>686</v>
      </c>
      <c r="S684" s="56"/>
      <c r="T684" s="86"/>
      <c r="U684" s="114" t="e">
        <f>VLOOKUP(C684,Лист2!A$1:B$899,2,FALSE)</f>
        <v>#N/A</v>
      </c>
    </row>
    <row r="685" spans="1:26" ht="135" customHeight="1" x14ac:dyDescent="0.25">
      <c r="A685" s="2"/>
      <c r="B685" s="231"/>
      <c r="C685" s="62"/>
      <c r="D685" s="244" t="s">
        <v>292</v>
      </c>
      <c r="E685" s="245"/>
      <c r="F685" s="245"/>
      <c r="G685" s="245"/>
      <c r="H685" s="245"/>
      <c r="I685" s="245"/>
      <c r="J685" s="245"/>
      <c r="K685" s="245"/>
      <c r="L685" s="245"/>
      <c r="M685" s="245"/>
      <c r="N685" s="245"/>
      <c r="O685" s="80" t="str">
        <f ca="1">IF(D685="цвет",SUM(O686:INDIRECT("N"&amp;R685)),IF(SUM(E685:N685)=0,"",SUM(E685:N685)))</f>
        <v/>
      </c>
      <c r="P685" s="55" t="s">
        <v>54</v>
      </c>
      <c r="Q685" s="43">
        <f t="shared" si="20"/>
        <v>9863</v>
      </c>
      <c r="R685" s="57">
        <f t="shared" ca="1" si="21"/>
        <v>686</v>
      </c>
      <c r="S685" s="56"/>
      <c r="T685" s="86"/>
      <c r="U685" s="114" t="e">
        <f>VLOOKUP(C685,Лист2!A$1:B$899,2,FALSE)</f>
        <v>#N/A</v>
      </c>
    </row>
    <row r="686" spans="1:26" ht="17.45" customHeight="1" thickBot="1" x14ac:dyDescent="0.3">
      <c r="A686" s="2"/>
      <c r="B686" s="243"/>
      <c r="C686" s="64"/>
      <c r="D686" s="219" t="str">
        <f>HYPERLINK("https://miamia.ru/search/index.php?q="&amp;Q686&amp;"&amp;s=Поиск?utm_source=Excel&amp;utm_medium=Nalichie&amp;utm_content="&amp;Q686&amp;"","Посмотреть большую фотографию на сайте")</f>
        <v>Посмотреть большую фотографию на сайте</v>
      </c>
      <c r="E686" s="220"/>
      <c r="F686" s="220"/>
      <c r="G686" s="220"/>
      <c r="H686" s="220"/>
      <c r="I686" s="220"/>
      <c r="J686" s="220"/>
      <c r="K686" s="220"/>
      <c r="L686" s="220"/>
      <c r="M686" s="220"/>
      <c r="N686" s="220"/>
      <c r="O686" s="80" t="str">
        <f ca="1">IF(D686="цвет",SUM(O687:INDIRECT("N"&amp;R686)),IF(SUM(E686:N686)=0,"",SUM(E686:N686)))</f>
        <v/>
      </c>
      <c r="P686" s="55" t="s">
        <v>54</v>
      </c>
      <c r="Q686" s="43">
        <f t="shared" si="20"/>
        <v>9863</v>
      </c>
      <c r="R686" s="57">
        <f t="shared" ca="1" si="21"/>
        <v>686</v>
      </c>
      <c r="S686" s="56"/>
      <c r="T686" s="86"/>
      <c r="U686" s="114" t="e">
        <f>VLOOKUP(C686,Лист2!A$1:B$899,2,FALSE)</f>
        <v>#N/A</v>
      </c>
    </row>
    <row r="687" spans="1:26" ht="17.25" thickBot="1" x14ac:dyDescent="0.3">
      <c r="A687" s="2"/>
      <c r="B687" s="230" t="s">
        <v>287</v>
      </c>
      <c r="C687" s="70">
        <v>9865</v>
      </c>
      <c r="D687" s="83" t="s">
        <v>9</v>
      </c>
      <c r="E687" s="61" t="s">
        <v>10</v>
      </c>
      <c r="F687" s="61" t="s">
        <v>11</v>
      </c>
      <c r="G687" s="61" t="s">
        <v>12</v>
      </c>
      <c r="H687" s="61" t="s">
        <v>13</v>
      </c>
      <c r="I687" s="84" t="s">
        <v>14</v>
      </c>
      <c r="J687" s="84" t="s">
        <v>15</v>
      </c>
      <c r="K687" s="84" t="s">
        <v>16</v>
      </c>
      <c r="L687" s="84"/>
      <c r="M687" s="84"/>
      <c r="N687" s="85"/>
      <c r="O687" s="79">
        <f ca="1">IF(D687="цвет",SUM(O688:INDIRECT("N"&amp;R687)),IF(SUM(E687:N687)=0,"",SUM(E687:N687)))</f>
        <v>0</v>
      </c>
      <c r="P687" s="55">
        <v>1419</v>
      </c>
      <c r="Q687" s="43">
        <f t="shared" si="20"/>
        <v>9865</v>
      </c>
      <c r="R687" s="57">
        <f t="shared" ca="1" si="21"/>
        <v>690</v>
      </c>
      <c r="S687" s="71">
        <f>IF(U687&gt;0,ROUND((U687),0),ROUND((P687*$P$1),0))</f>
        <v>450</v>
      </c>
      <c r="T687" s="49">
        <f ca="1">S687*O687</f>
        <v>0</v>
      </c>
      <c r="U687" s="114">
        <f>VLOOKUP(C687,Лист2!A$1:B$899,2,FALSE)</f>
        <v>450</v>
      </c>
    </row>
    <row r="688" spans="1:26" ht="17.25" thickBot="1" x14ac:dyDescent="0.3">
      <c r="A688" s="2"/>
      <c r="B688" s="231"/>
      <c r="C688" s="62"/>
      <c r="D688" s="4" t="s">
        <v>48</v>
      </c>
      <c r="E688" s="275"/>
      <c r="F688" s="275"/>
      <c r="G688" s="275"/>
      <c r="H688" s="144"/>
      <c r="I688" s="5"/>
      <c r="J688" s="5"/>
      <c r="K688" s="5"/>
      <c r="L688" s="5"/>
      <c r="M688" s="5"/>
      <c r="N688" s="82"/>
      <c r="O688" s="80" t="str">
        <f ca="1">IF(D688="цвет",SUM(O689:INDIRECT("N"&amp;R688)),IF(SUM(E688:N688)=0,"",SUM(E688:N688)))</f>
        <v/>
      </c>
      <c r="P688" s="55" t="s">
        <v>54</v>
      </c>
      <c r="Q688" s="43">
        <f t="shared" si="20"/>
        <v>9865</v>
      </c>
      <c r="R688" s="57">
        <f t="shared" ca="1" si="21"/>
        <v>690</v>
      </c>
      <c r="S688" s="56"/>
      <c r="T688" s="86"/>
      <c r="U688" s="114" t="e">
        <f>VLOOKUP(C688,Лист2!A$1:B$899,2,FALSE)</f>
        <v>#N/A</v>
      </c>
    </row>
    <row r="689" spans="1:21" ht="135" customHeight="1" x14ac:dyDescent="0.25">
      <c r="A689" s="2"/>
      <c r="B689" s="231"/>
      <c r="C689" s="62"/>
      <c r="D689" s="244" t="s">
        <v>290</v>
      </c>
      <c r="E689" s="245"/>
      <c r="F689" s="245"/>
      <c r="G689" s="245"/>
      <c r="H689" s="245"/>
      <c r="I689" s="245"/>
      <c r="J689" s="245"/>
      <c r="K689" s="245"/>
      <c r="L689" s="245"/>
      <c r="M689" s="245"/>
      <c r="N689" s="245"/>
      <c r="O689" s="80" t="str">
        <f ca="1">IF(D689="цвет",SUM(O690:INDIRECT("N"&amp;R689)),IF(SUM(E689:N689)=0,"",SUM(E689:N689)))</f>
        <v/>
      </c>
      <c r="P689" s="55" t="s">
        <v>54</v>
      </c>
      <c r="Q689" s="43">
        <f t="shared" si="20"/>
        <v>9865</v>
      </c>
      <c r="R689" s="57">
        <f t="shared" ca="1" si="21"/>
        <v>690</v>
      </c>
      <c r="S689" s="56"/>
      <c r="T689" s="86"/>
      <c r="U689" s="114" t="e">
        <f>VLOOKUP(C689,Лист2!A$1:B$899,2,FALSE)</f>
        <v>#N/A</v>
      </c>
    </row>
    <row r="690" spans="1:21" ht="17.45" customHeight="1" thickBot="1" x14ac:dyDescent="0.3">
      <c r="A690" s="2"/>
      <c r="B690" s="243"/>
      <c r="C690" s="64"/>
      <c r="D690" s="219" t="str">
        <f>HYPERLINK("https://miamia.ru/search/index.php?q="&amp;Q690&amp;"&amp;s=Поиск?utm_source=Excel&amp;utm_medium=Nalichie&amp;utm_content="&amp;Q690&amp;"","Посмотреть большую фотографию на сайте")</f>
        <v>Посмотреть большую фотографию на сайте</v>
      </c>
      <c r="E690" s="220"/>
      <c r="F690" s="220"/>
      <c r="G690" s="220"/>
      <c r="H690" s="220"/>
      <c r="I690" s="220"/>
      <c r="J690" s="220"/>
      <c r="K690" s="220"/>
      <c r="L690" s="220"/>
      <c r="M690" s="220"/>
      <c r="N690" s="220"/>
      <c r="O690" s="80" t="str">
        <f ca="1">IF(D690="цвет",SUM(O691:INDIRECT("N"&amp;R690)),IF(SUM(E690:N690)=0,"",SUM(E690:N690)))</f>
        <v/>
      </c>
      <c r="P690" s="55" t="s">
        <v>54</v>
      </c>
      <c r="Q690" s="43">
        <f t="shared" si="20"/>
        <v>9865</v>
      </c>
      <c r="R690" s="57">
        <f t="shared" ca="1" si="21"/>
        <v>690</v>
      </c>
      <c r="S690" s="56"/>
      <c r="T690" s="86"/>
      <c r="U690" s="114" t="e">
        <f>VLOOKUP(C690,Лист2!A$1:B$899,2,FALSE)</f>
        <v>#N/A</v>
      </c>
    </row>
    <row r="691" spans="1:21" ht="17.25" thickBot="1" x14ac:dyDescent="0.3">
      <c r="A691" s="2"/>
      <c r="B691" s="230" t="s">
        <v>287</v>
      </c>
      <c r="C691" s="70">
        <v>9866</v>
      </c>
      <c r="D691" s="83" t="s">
        <v>9</v>
      </c>
      <c r="E691" s="61" t="s">
        <v>10</v>
      </c>
      <c r="F691" s="61" t="s">
        <v>11</v>
      </c>
      <c r="G691" s="61" t="s">
        <v>12</v>
      </c>
      <c r="H691" s="61" t="s">
        <v>13</v>
      </c>
      <c r="I691" s="84" t="s">
        <v>14</v>
      </c>
      <c r="J691" s="84" t="s">
        <v>15</v>
      </c>
      <c r="K691" s="84" t="s">
        <v>16</v>
      </c>
      <c r="L691" s="84"/>
      <c r="M691" s="84"/>
      <c r="N691" s="85"/>
      <c r="O691" s="79">
        <f ca="1">IF(D691="цвет",SUM(O692:INDIRECT("N"&amp;R691)),IF(SUM(E691:N691)=0,"",SUM(E691:N691)))</f>
        <v>0</v>
      </c>
      <c r="P691" s="55">
        <v>3616</v>
      </c>
      <c r="Q691" s="43">
        <f t="shared" si="20"/>
        <v>9866</v>
      </c>
      <c r="R691" s="57">
        <f t="shared" ca="1" si="21"/>
        <v>694</v>
      </c>
      <c r="S691" s="71">
        <f>IF(U691&gt;0,ROUND((U691),0),ROUND((P691*$P$1),0))</f>
        <v>950</v>
      </c>
      <c r="T691" s="49">
        <f ca="1">S691*O691</f>
        <v>0</v>
      </c>
      <c r="U691" s="114">
        <f>VLOOKUP(C691,Лист2!A$1:B$899,2,FALSE)</f>
        <v>950</v>
      </c>
    </row>
    <row r="692" spans="1:21" ht="17.25" thickBot="1" x14ac:dyDescent="0.3">
      <c r="A692" s="2"/>
      <c r="B692" s="231"/>
      <c r="C692" s="62"/>
      <c r="D692" s="4" t="s">
        <v>288</v>
      </c>
      <c r="E692" s="144"/>
      <c r="F692" s="5"/>
      <c r="G692" s="5"/>
      <c r="H692" s="5"/>
      <c r="I692" s="5"/>
      <c r="J692" s="5"/>
      <c r="K692" s="144"/>
      <c r="L692" s="5"/>
      <c r="M692" s="5"/>
      <c r="N692" s="82"/>
      <c r="O692" s="80" t="str">
        <f ca="1">IF(D692="цвет",SUM(O693:INDIRECT("N"&amp;R692)),IF(SUM(E692:N692)=0,"",SUM(E692:N692)))</f>
        <v/>
      </c>
      <c r="P692" s="55" t="s">
        <v>54</v>
      </c>
      <c r="Q692" s="43">
        <f t="shared" si="20"/>
        <v>9866</v>
      </c>
      <c r="R692" s="57">
        <f t="shared" ca="1" si="21"/>
        <v>694</v>
      </c>
      <c r="S692" s="56"/>
      <c r="T692" s="86"/>
      <c r="U692" s="114" t="e">
        <f>VLOOKUP(C692,Лист2!A$1:B$899,2,FALSE)</f>
        <v>#N/A</v>
      </c>
    </row>
    <row r="693" spans="1:21" ht="135" customHeight="1" x14ac:dyDescent="0.25">
      <c r="A693" s="2"/>
      <c r="B693" s="231"/>
      <c r="C693" s="62"/>
      <c r="D693" s="244" t="s">
        <v>291</v>
      </c>
      <c r="E693" s="245"/>
      <c r="F693" s="245"/>
      <c r="G693" s="245"/>
      <c r="H693" s="245"/>
      <c r="I693" s="245"/>
      <c r="J693" s="245"/>
      <c r="K693" s="245"/>
      <c r="L693" s="245"/>
      <c r="M693" s="245"/>
      <c r="N693" s="245"/>
      <c r="O693" s="80" t="str">
        <f ca="1">IF(D693="цвет",SUM(O694:INDIRECT("N"&amp;R693)),IF(SUM(E693:N693)=0,"",SUM(E693:N693)))</f>
        <v/>
      </c>
      <c r="P693" s="55" t="s">
        <v>54</v>
      </c>
      <c r="Q693" s="43">
        <f t="shared" si="20"/>
        <v>9866</v>
      </c>
      <c r="R693" s="57">
        <f t="shared" ca="1" si="21"/>
        <v>694</v>
      </c>
      <c r="S693" s="56"/>
      <c r="T693" s="86"/>
      <c r="U693" s="114" t="e">
        <f>VLOOKUP(C693,Лист2!A$1:B$899,2,FALSE)</f>
        <v>#N/A</v>
      </c>
    </row>
    <row r="694" spans="1:21" ht="17.45" customHeight="1" thickBot="1" x14ac:dyDescent="0.3">
      <c r="A694" s="2"/>
      <c r="B694" s="243"/>
      <c r="C694" s="64"/>
      <c r="D694" s="219" t="str">
        <f>HYPERLINK("https://miamia.ru/search/index.php?q="&amp;Q694&amp;"&amp;s=Поиск?utm_source=Excel&amp;utm_medium=Nalichie&amp;utm_content="&amp;Q694&amp;"","Посмотреть большую фотографию на сайте")</f>
        <v>Посмотреть большую фотографию на сайте</v>
      </c>
      <c r="E694" s="220"/>
      <c r="F694" s="220"/>
      <c r="G694" s="220"/>
      <c r="H694" s="220"/>
      <c r="I694" s="220"/>
      <c r="J694" s="220"/>
      <c r="K694" s="220"/>
      <c r="L694" s="220"/>
      <c r="M694" s="220"/>
      <c r="N694" s="220"/>
      <c r="O694" s="80" t="str">
        <f ca="1">IF(D694="цвет",SUM(O695:INDIRECT("N"&amp;R694)),IF(SUM(E694:N694)=0,"",SUM(E694:N694)))</f>
        <v/>
      </c>
      <c r="P694" s="55" t="s">
        <v>54</v>
      </c>
      <c r="Q694" s="43">
        <f t="shared" si="20"/>
        <v>9866</v>
      </c>
      <c r="R694" s="57">
        <f t="shared" ca="1" si="21"/>
        <v>694</v>
      </c>
      <c r="S694" s="56"/>
      <c r="T694" s="86"/>
      <c r="U694" s="114" t="e">
        <f>VLOOKUP(C694,Лист2!A$1:B$899,2,FALSE)</f>
        <v>#N/A</v>
      </c>
    </row>
    <row r="695" spans="1:21" ht="23.1" customHeight="1" thickBot="1" x14ac:dyDescent="0.3">
      <c r="A695" s="67"/>
      <c r="B695" s="50" t="s">
        <v>312</v>
      </c>
      <c r="C695" s="51"/>
      <c r="D695" s="52"/>
      <c r="E695" s="53"/>
      <c r="F695" s="53"/>
      <c r="G695" s="53"/>
      <c r="H695" s="53"/>
      <c r="I695" s="53"/>
      <c r="J695" s="53"/>
      <c r="K695" s="53"/>
      <c r="L695" s="53"/>
      <c r="M695" s="53"/>
      <c r="N695" s="54"/>
      <c r="O695" s="77" t="str">
        <f ca="1">IF(D695="цвет",SUM(O696:INDIRECT("N"&amp;R695)),IF(SUM(E695:N695)=0,"",SUM(E695:N695)))</f>
        <v/>
      </c>
      <c r="P695" s="55" t="s">
        <v>54</v>
      </c>
      <c r="Q695" s="43">
        <f t="shared" si="20"/>
        <v>9866</v>
      </c>
      <c r="R695" s="57">
        <f t="shared" ca="1" si="21"/>
        <v>699</v>
      </c>
      <c r="U695" s="114" t="e">
        <f>VLOOKUP(C695,Лист2!A$1:B$899,2,FALSE)</f>
        <v>#N/A</v>
      </c>
    </row>
    <row r="696" spans="1:21" ht="17.25" thickBot="1" x14ac:dyDescent="0.3">
      <c r="A696" s="69"/>
      <c r="B696" s="230" t="s">
        <v>141</v>
      </c>
      <c r="C696" s="70">
        <v>7980</v>
      </c>
      <c r="D696" s="83" t="s">
        <v>9</v>
      </c>
      <c r="E696" s="84" t="s">
        <v>10</v>
      </c>
      <c r="F696" s="61" t="s">
        <v>11</v>
      </c>
      <c r="G696" s="61" t="s">
        <v>12</v>
      </c>
      <c r="H696" s="61" t="s">
        <v>13</v>
      </c>
      <c r="I696" s="61" t="s">
        <v>14</v>
      </c>
      <c r="J696" s="61" t="s">
        <v>15</v>
      </c>
      <c r="K696" s="61" t="s">
        <v>16</v>
      </c>
      <c r="L696" s="61"/>
      <c r="M696" s="61"/>
      <c r="N696" s="85"/>
      <c r="O696" s="65">
        <f ca="1">IF(D696="цвет",SUM(O697:INDIRECT("N"&amp;R696)),IF(SUM(E696:N696)=0,"",SUM(E696:N696)))</f>
        <v>0</v>
      </c>
      <c r="P696" s="55">
        <v>1290</v>
      </c>
      <c r="Q696" s="43">
        <f t="shared" si="20"/>
        <v>7980</v>
      </c>
      <c r="R696" s="57">
        <f t="shared" ca="1" si="21"/>
        <v>699</v>
      </c>
      <c r="S696" s="71">
        <f>IF(U696&gt;0,ROUND((U696),0),ROUND((P696*$P$1),0))</f>
        <v>650</v>
      </c>
      <c r="T696" s="72">
        <f ca="1">O696*S696</f>
        <v>0</v>
      </c>
      <c r="U696" s="114">
        <f>VLOOKUP(C696,Лист2!A$1:B$899,2,FALSE)</f>
        <v>650</v>
      </c>
    </row>
    <row r="697" spans="1:21" ht="17.25" thickBot="1" x14ac:dyDescent="0.3">
      <c r="A697" s="69"/>
      <c r="B697" s="231"/>
      <c r="C697" s="62"/>
      <c r="D697" s="4" t="s">
        <v>32</v>
      </c>
      <c r="E697" s="275"/>
      <c r="F697" s="275"/>
      <c r="G697" s="5"/>
      <c r="H697" s="5"/>
      <c r="I697" s="5"/>
      <c r="J697" s="5"/>
      <c r="K697" s="5"/>
      <c r="L697" s="5"/>
      <c r="M697" s="5"/>
      <c r="N697" s="5"/>
      <c r="O697" s="77" t="str">
        <f ca="1">IF(D697="цвет",SUM(O698:INDIRECT("N"&amp;R697)),IF(SUM(E697:N697)=0,"",SUM(E697:N697)))</f>
        <v/>
      </c>
      <c r="P697" s="55" t="s">
        <v>54</v>
      </c>
      <c r="Q697" s="43">
        <f t="shared" si="20"/>
        <v>7980</v>
      </c>
      <c r="R697" s="57">
        <f t="shared" ca="1" si="21"/>
        <v>699</v>
      </c>
      <c r="S697" s="56"/>
      <c r="T697" s="63"/>
      <c r="U697" s="114" t="e">
        <f>VLOOKUP(C697,Лист2!A$1:B$899,2,FALSE)</f>
        <v>#N/A</v>
      </c>
    </row>
    <row r="698" spans="1:21" ht="133.5" customHeight="1" x14ac:dyDescent="0.25">
      <c r="A698" s="69"/>
      <c r="B698" s="231"/>
      <c r="C698" s="74"/>
      <c r="D698" s="234" t="s">
        <v>193</v>
      </c>
      <c r="E698" s="235"/>
      <c r="F698" s="235"/>
      <c r="G698" s="235"/>
      <c r="H698" s="235"/>
      <c r="I698" s="235"/>
      <c r="J698" s="235"/>
      <c r="K698" s="235"/>
      <c r="L698" s="235"/>
      <c r="M698" s="235"/>
      <c r="N698" s="236"/>
      <c r="O698" s="77" t="str">
        <f ca="1">IF(D698="цвет",SUM(O699:INDIRECT("N"&amp;R698)),IF(SUM(E698:N698)=0,"",SUM(E698:N698)))</f>
        <v/>
      </c>
      <c r="P698" s="55" t="s">
        <v>54</v>
      </c>
      <c r="Q698" s="43">
        <f t="shared" si="20"/>
        <v>7980</v>
      </c>
      <c r="R698" s="57">
        <f t="shared" ca="1" si="21"/>
        <v>699</v>
      </c>
      <c r="S698" s="56"/>
      <c r="T698" s="63"/>
      <c r="U698" s="114" t="e">
        <f>VLOOKUP(C698,Лист2!A$1:B$899,2,FALSE)</f>
        <v>#N/A</v>
      </c>
    </row>
    <row r="699" spans="1:21" ht="17.45" customHeight="1" thickBot="1" x14ac:dyDescent="0.3">
      <c r="A699" s="69"/>
      <c r="B699" s="233"/>
      <c r="C699" s="64"/>
      <c r="D699" s="256" t="str">
        <f>HYPERLINK("https://miamia.ru/search/index.php?q="&amp;Q699&amp;"&amp;s=Поиск?utm_source=Excel&amp;utm_medium=Nalichie&amp;utm_content="&amp;Q699&amp;"","Посмотреть большую фотографию на сайте")</f>
        <v>Посмотреть большую фотографию на сайте</v>
      </c>
      <c r="E699" s="257"/>
      <c r="F699" s="257"/>
      <c r="G699" s="257"/>
      <c r="H699" s="257"/>
      <c r="I699" s="257"/>
      <c r="J699" s="257"/>
      <c r="K699" s="257"/>
      <c r="L699" s="257"/>
      <c r="M699" s="257"/>
      <c r="N699" s="258"/>
      <c r="O699" s="77" t="str">
        <f ca="1">IF(D699="цвет",SUM(O700:INDIRECT("N"&amp;R699)),IF(SUM(E699:N699)=0,"",SUM(E699:N699)))</f>
        <v/>
      </c>
      <c r="P699" s="55" t="s">
        <v>54</v>
      </c>
      <c r="Q699" s="43">
        <f t="shared" si="20"/>
        <v>7980</v>
      </c>
      <c r="R699" s="57">
        <f t="shared" ca="1" si="21"/>
        <v>699</v>
      </c>
      <c r="S699" s="56"/>
      <c r="T699" s="63"/>
      <c r="U699" s="114" t="e">
        <f>VLOOKUP(C699,Лист2!A$1:B$899,2,FALSE)</f>
        <v>#N/A</v>
      </c>
    </row>
    <row r="700" spans="1:21" ht="17.25" thickBot="1" x14ac:dyDescent="0.3">
      <c r="A700" s="69"/>
      <c r="B700" s="230" t="s">
        <v>141</v>
      </c>
      <c r="C700" s="70">
        <v>7981</v>
      </c>
      <c r="D700" s="83" t="s">
        <v>9</v>
      </c>
      <c r="E700" s="84" t="s">
        <v>10</v>
      </c>
      <c r="F700" s="61" t="s">
        <v>11</v>
      </c>
      <c r="G700" s="61" t="s">
        <v>12</v>
      </c>
      <c r="H700" s="61" t="s">
        <v>13</v>
      </c>
      <c r="I700" s="61" t="s">
        <v>14</v>
      </c>
      <c r="J700" s="61" t="s">
        <v>15</v>
      </c>
      <c r="K700" s="61" t="s">
        <v>16</v>
      </c>
      <c r="L700" s="61"/>
      <c r="M700" s="61"/>
      <c r="N700" s="85"/>
      <c r="O700" s="65">
        <f ca="1">IF(D700="цвет",SUM(O701:INDIRECT("N"&amp;R700)),IF(SUM(E700:N700)=0,"",SUM(E700:N700)))</f>
        <v>0</v>
      </c>
      <c r="P700" s="55">
        <v>1419</v>
      </c>
      <c r="Q700" s="43">
        <f t="shared" si="20"/>
        <v>7981</v>
      </c>
      <c r="R700" s="57">
        <f t="shared" ca="1" si="21"/>
        <v>703</v>
      </c>
      <c r="S700" s="71">
        <f>IF(U700&gt;0,ROUND((U700),0),ROUND((P700*$P$1),0))</f>
        <v>550</v>
      </c>
      <c r="T700" s="72">
        <f ca="1">O700*S700</f>
        <v>0</v>
      </c>
      <c r="U700" s="114">
        <f>VLOOKUP(C700,Лист2!A$1:B$899,2,FALSE)</f>
        <v>550</v>
      </c>
    </row>
    <row r="701" spans="1:21" ht="17.25" thickBot="1" x14ac:dyDescent="0.3">
      <c r="A701" s="69"/>
      <c r="B701" s="231"/>
      <c r="C701" s="62"/>
      <c r="D701" s="4" t="s">
        <v>32</v>
      </c>
      <c r="E701" s="275"/>
      <c r="F701" s="275"/>
      <c r="G701" s="275"/>
      <c r="H701" s="275"/>
      <c r="I701" s="275"/>
      <c r="J701" s="5"/>
      <c r="K701" s="144"/>
      <c r="L701" s="5"/>
      <c r="M701" s="5"/>
      <c r="N701" s="5"/>
      <c r="O701" s="77" t="str">
        <f ca="1">IF(D701="цвет",SUM(O702:INDIRECT("N"&amp;R701)),IF(SUM(E701:N701)=0,"",SUM(E701:N701)))</f>
        <v/>
      </c>
      <c r="P701" s="55" t="s">
        <v>54</v>
      </c>
      <c r="Q701" s="43">
        <f t="shared" si="20"/>
        <v>7981</v>
      </c>
      <c r="R701" s="57">
        <f t="shared" ca="1" si="21"/>
        <v>703</v>
      </c>
      <c r="S701" s="56"/>
      <c r="T701" s="63"/>
      <c r="U701" s="114" t="e">
        <f>VLOOKUP(C701,Лист2!A$1:B$899,2,FALSE)</f>
        <v>#N/A</v>
      </c>
    </row>
    <row r="702" spans="1:21" ht="133.5" customHeight="1" x14ac:dyDescent="0.25">
      <c r="A702" s="69"/>
      <c r="B702" s="231"/>
      <c r="C702" s="74"/>
      <c r="D702" s="234" t="s">
        <v>194</v>
      </c>
      <c r="E702" s="235"/>
      <c r="F702" s="235"/>
      <c r="G702" s="235"/>
      <c r="H702" s="235"/>
      <c r="I702" s="235"/>
      <c r="J702" s="235"/>
      <c r="K702" s="235"/>
      <c r="L702" s="235"/>
      <c r="M702" s="235"/>
      <c r="N702" s="236"/>
      <c r="O702" s="77" t="str">
        <f ca="1">IF(D702="цвет",SUM(O703:INDIRECT("N"&amp;R702)),IF(SUM(E702:N702)=0,"",SUM(E702:N702)))</f>
        <v/>
      </c>
      <c r="P702" s="55" t="s">
        <v>54</v>
      </c>
      <c r="Q702" s="43">
        <f t="shared" si="20"/>
        <v>7981</v>
      </c>
      <c r="R702" s="57">
        <f t="shared" ca="1" si="21"/>
        <v>703</v>
      </c>
      <c r="S702" s="56"/>
      <c r="T702" s="63"/>
      <c r="U702" s="114" t="e">
        <f>VLOOKUP(C702,Лист2!A$1:B$899,2,FALSE)</f>
        <v>#N/A</v>
      </c>
    </row>
    <row r="703" spans="1:21" ht="17.45" customHeight="1" thickBot="1" x14ac:dyDescent="0.3">
      <c r="A703" s="69"/>
      <c r="B703" s="233"/>
      <c r="C703" s="64"/>
      <c r="D703" s="256" t="str">
        <f>HYPERLINK("https://miamia.ru/search/index.php?q="&amp;Q703&amp;"&amp;s=Поиск?utm_source=Excel&amp;utm_medium=Nalichie&amp;utm_content="&amp;Q703&amp;"","Посмотреть большую фотографию на сайте")</f>
        <v>Посмотреть большую фотографию на сайте</v>
      </c>
      <c r="E703" s="257"/>
      <c r="F703" s="257"/>
      <c r="G703" s="257"/>
      <c r="H703" s="257"/>
      <c r="I703" s="257"/>
      <c r="J703" s="257"/>
      <c r="K703" s="257"/>
      <c r="L703" s="257"/>
      <c r="M703" s="257"/>
      <c r="N703" s="258"/>
      <c r="O703" s="77" t="str">
        <f ca="1">IF(D703="цвет",SUM(O704:INDIRECT("N"&amp;R703)),IF(SUM(E703:N703)=0,"",SUM(E703:N703)))</f>
        <v/>
      </c>
      <c r="P703" s="55" t="s">
        <v>54</v>
      </c>
      <c r="Q703" s="43">
        <f t="shared" si="20"/>
        <v>7981</v>
      </c>
      <c r="R703" s="57">
        <f t="shared" ca="1" si="21"/>
        <v>703</v>
      </c>
      <c r="S703" s="56"/>
      <c r="T703" s="63"/>
      <c r="U703" s="114" t="e">
        <f>VLOOKUP(C703,Лист2!A$1:B$899,2,FALSE)</f>
        <v>#N/A</v>
      </c>
    </row>
    <row r="704" spans="1:21" ht="17.25" thickBot="1" x14ac:dyDescent="0.3">
      <c r="A704" s="69"/>
      <c r="B704" s="230" t="s">
        <v>141</v>
      </c>
      <c r="C704" s="70">
        <v>7982</v>
      </c>
      <c r="D704" s="83" t="s">
        <v>9</v>
      </c>
      <c r="E704" s="84" t="s">
        <v>10</v>
      </c>
      <c r="F704" s="61" t="s">
        <v>11</v>
      </c>
      <c r="G704" s="61" t="s">
        <v>12</v>
      </c>
      <c r="H704" s="61" t="s">
        <v>13</v>
      </c>
      <c r="I704" s="61" t="s">
        <v>14</v>
      </c>
      <c r="J704" s="61" t="s">
        <v>15</v>
      </c>
      <c r="K704" s="61" t="s">
        <v>16</v>
      </c>
      <c r="L704" s="61"/>
      <c r="M704" s="61"/>
      <c r="N704" s="85"/>
      <c r="O704" s="65">
        <f ca="1">IF(D704="цвет",SUM(O705:INDIRECT("N"&amp;R704)),IF(SUM(E704:N704)=0,"",SUM(E704:N704)))</f>
        <v>0</v>
      </c>
      <c r="P704" s="55">
        <v>1548</v>
      </c>
      <c r="Q704" s="43">
        <f t="shared" si="20"/>
        <v>7982</v>
      </c>
      <c r="R704" s="57">
        <f t="shared" ca="1" si="21"/>
        <v>707</v>
      </c>
      <c r="S704" s="71">
        <f>IF(U704&gt;0,ROUND((U704),0),ROUND((P704*$P$1),0))</f>
        <v>650</v>
      </c>
      <c r="T704" s="72">
        <f ca="1">O704*S704</f>
        <v>0</v>
      </c>
      <c r="U704" s="114">
        <f>VLOOKUP(C704,Лист2!A$1:B$899,2,FALSE)</f>
        <v>650</v>
      </c>
    </row>
    <row r="705" spans="1:21" ht="17.25" thickBot="1" x14ac:dyDescent="0.3">
      <c r="A705" s="69"/>
      <c r="B705" s="231"/>
      <c r="C705" s="62"/>
      <c r="D705" s="4" t="s">
        <v>32</v>
      </c>
      <c r="E705" s="275"/>
      <c r="F705" s="275"/>
      <c r="G705" s="5"/>
      <c r="H705" s="5"/>
      <c r="I705" s="5"/>
      <c r="J705" s="5"/>
      <c r="K705" s="5"/>
      <c r="L705" s="5"/>
      <c r="M705" s="5"/>
      <c r="N705" s="5"/>
      <c r="O705" s="77" t="str">
        <f ca="1">IF(D705="цвет",SUM(O706:INDIRECT("N"&amp;R705)),IF(SUM(E705:N705)=0,"",SUM(E705:N705)))</f>
        <v/>
      </c>
      <c r="P705" s="55" t="s">
        <v>54</v>
      </c>
      <c r="Q705" s="43">
        <f t="shared" si="20"/>
        <v>7982</v>
      </c>
      <c r="R705" s="57">
        <f t="shared" ca="1" si="21"/>
        <v>707</v>
      </c>
      <c r="S705" s="56"/>
      <c r="T705" s="63"/>
      <c r="U705" s="114" t="e">
        <f>VLOOKUP(C705,Лист2!A$1:B$899,2,FALSE)</f>
        <v>#N/A</v>
      </c>
    </row>
    <row r="706" spans="1:21" ht="133.5" customHeight="1" x14ac:dyDescent="0.25">
      <c r="A706" s="69"/>
      <c r="B706" s="231"/>
      <c r="C706" s="74"/>
      <c r="D706" s="234" t="s">
        <v>195</v>
      </c>
      <c r="E706" s="235"/>
      <c r="F706" s="235"/>
      <c r="G706" s="235"/>
      <c r="H706" s="235"/>
      <c r="I706" s="235"/>
      <c r="J706" s="235"/>
      <c r="K706" s="235"/>
      <c r="L706" s="235"/>
      <c r="M706" s="235"/>
      <c r="N706" s="236"/>
      <c r="O706" s="77" t="str">
        <f ca="1">IF(D706="цвет",SUM(O707:INDIRECT("N"&amp;R706)),IF(SUM(E706:N706)=0,"",SUM(E706:N706)))</f>
        <v/>
      </c>
      <c r="P706" s="55" t="s">
        <v>54</v>
      </c>
      <c r="Q706" s="43">
        <f t="shared" si="20"/>
        <v>7982</v>
      </c>
      <c r="R706" s="57">
        <f t="shared" ca="1" si="21"/>
        <v>707</v>
      </c>
      <c r="S706" s="56"/>
      <c r="T706" s="63"/>
      <c r="U706" s="114" t="e">
        <f>VLOOKUP(C706,Лист2!A$1:B$899,2,FALSE)</f>
        <v>#N/A</v>
      </c>
    </row>
    <row r="707" spans="1:21" ht="17.45" customHeight="1" thickBot="1" x14ac:dyDescent="0.3">
      <c r="A707" s="69"/>
      <c r="B707" s="233"/>
      <c r="C707" s="64"/>
      <c r="D707" s="256" t="str">
        <f>HYPERLINK("https://miamia.ru/search/index.php?q="&amp;Q707&amp;"&amp;s=Поиск?utm_source=Excel&amp;utm_medium=Nalichie&amp;utm_content="&amp;Q707&amp;"","Посмотреть большую фотографию на сайте")</f>
        <v>Посмотреть большую фотографию на сайте</v>
      </c>
      <c r="E707" s="257"/>
      <c r="F707" s="257"/>
      <c r="G707" s="257"/>
      <c r="H707" s="257"/>
      <c r="I707" s="257"/>
      <c r="J707" s="257"/>
      <c r="K707" s="257"/>
      <c r="L707" s="257"/>
      <c r="M707" s="257"/>
      <c r="N707" s="258"/>
      <c r="O707" s="77" t="str">
        <f ca="1">IF(D707="цвет",SUM(O708:INDIRECT("N"&amp;R707)),IF(SUM(E707:N707)=0,"",SUM(E707:N707)))</f>
        <v/>
      </c>
      <c r="P707" s="55" t="s">
        <v>54</v>
      </c>
      <c r="Q707" s="43">
        <f t="shared" si="20"/>
        <v>7982</v>
      </c>
      <c r="R707" s="57">
        <f t="shared" ca="1" si="21"/>
        <v>707</v>
      </c>
      <c r="S707" s="56"/>
      <c r="T707" s="63"/>
      <c r="U707" s="114" t="e">
        <f>VLOOKUP(C707,Лист2!A$1:B$899,2,FALSE)</f>
        <v>#N/A</v>
      </c>
    </row>
    <row r="708" spans="1:21" ht="17.25" thickBot="1" x14ac:dyDescent="0.3">
      <c r="A708" s="69"/>
      <c r="B708" s="230" t="s">
        <v>141</v>
      </c>
      <c r="C708" s="70">
        <v>7983</v>
      </c>
      <c r="D708" s="83" t="s">
        <v>9</v>
      </c>
      <c r="E708" s="84" t="s">
        <v>10</v>
      </c>
      <c r="F708" s="84" t="s">
        <v>17</v>
      </c>
      <c r="G708" s="61" t="s">
        <v>18</v>
      </c>
      <c r="H708" s="61" t="s">
        <v>19</v>
      </c>
      <c r="I708" s="61"/>
      <c r="J708" s="61"/>
      <c r="K708" s="61"/>
      <c r="L708" s="61"/>
      <c r="M708" s="61"/>
      <c r="N708" s="85"/>
      <c r="O708" s="65">
        <f ca="1">IF(D708="цвет",SUM(O709:INDIRECT("N"&amp;R708)),IF(SUM(E708:N708)=0,"",SUM(E708:N708)))</f>
        <v>0</v>
      </c>
      <c r="P708" s="55">
        <v>2194</v>
      </c>
      <c r="Q708" s="43">
        <f t="shared" si="20"/>
        <v>7983</v>
      </c>
      <c r="R708" s="57">
        <f t="shared" ca="1" si="21"/>
        <v>711</v>
      </c>
      <c r="S708" s="71">
        <f>IF(U708&gt;0,ROUND((U708),0),ROUND((P708*$P$1),0))</f>
        <v>950</v>
      </c>
      <c r="T708" s="72">
        <f ca="1">O708*S708</f>
        <v>0</v>
      </c>
      <c r="U708" s="114">
        <f>VLOOKUP(C708,Лист2!A$1:B$899,2,FALSE)</f>
        <v>950</v>
      </c>
    </row>
    <row r="709" spans="1:21" ht="17.25" thickBot="1" x14ac:dyDescent="0.3">
      <c r="A709" s="69"/>
      <c r="B709" s="231"/>
      <c r="C709" s="62"/>
      <c r="D709" s="4" t="s">
        <v>32</v>
      </c>
      <c r="E709" s="275"/>
      <c r="F709" s="275"/>
      <c r="G709" s="275"/>
      <c r="H709" s="275"/>
      <c r="I709" s="5"/>
      <c r="J709" s="5"/>
      <c r="K709" s="5"/>
      <c r="L709" s="5"/>
      <c r="M709" s="5"/>
      <c r="N709" s="5"/>
      <c r="O709" s="77" t="str">
        <f ca="1">IF(D709="цвет",SUM(O710:INDIRECT("N"&amp;R709)),IF(SUM(E709:N709)=0,"",SUM(E709:N709)))</f>
        <v/>
      </c>
      <c r="P709" s="55" t="s">
        <v>54</v>
      </c>
      <c r="Q709" s="43">
        <f t="shared" si="20"/>
        <v>7983</v>
      </c>
      <c r="R709" s="57">
        <f t="shared" ca="1" si="21"/>
        <v>711</v>
      </c>
      <c r="S709" s="56"/>
      <c r="T709" s="63"/>
      <c r="U709" s="114" t="e">
        <f>VLOOKUP(C709,Лист2!A$1:B$899,2,FALSE)</f>
        <v>#N/A</v>
      </c>
    </row>
    <row r="710" spans="1:21" ht="133.5" customHeight="1" x14ac:dyDescent="0.25">
      <c r="A710" s="69"/>
      <c r="B710" s="231"/>
      <c r="C710" s="74"/>
      <c r="D710" s="234" t="s">
        <v>196</v>
      </c>
      <c r="E710" s="235"/>
      <c r="F710" s="235"/>
      <c r="G710" s="235"/>
      <c r="H710" s="235"/>
      <c r="I710" s="235"/>
      <c r="J710" s="235"/>
      <c r="K710" s="235"/>
      <c r="L710" s="235"/>
      <c r="M710" s="235"/>
      <c r="N710" s="236"/>
      <c r="O710" s="77" t="str">
        <f ca="1">IF(D710="цвет",SUM(O711:INDIRECT("N"&amp;R710)),IF(SUM(E710:N710)=0,"",SUM(E710:N710)))</f>
        <v/>
      </c>
      <c r="P710" s="55" t="s">
        <v>54</v>
      </c>
      <c r="Q710" s="43">
        <f t="shared" si="20"/>
        <v>7983</v>
      </c>
      <c r="R710" s="57">
        <f t="shared" ca="1" si="21"/>
        <v>711</v>
      </c>
      <c r="S710" s="56"/>
      <c r="T710" s="63"/>
      <c r="U710" s="114" t="e">
        <f>VLOOKUP(C710,Лист2!A$1:B$899,2,FALSE)</f>
        <v>#N/A</v>
      </c>
    </row>
    <row r="711" spans="1:21" ht="17.45" customHeight="1" thickBot="1" x14ac:dyDescent="0.3">
      <c r="A711" s="69"/>
      <c r="B711" s="233"/>
      <c r="C711" s="64"/>
      <c r="D711" s="256" t="str">
        <f>HYPERLINK("https://miamia.ru/search/index.php?q="&amp;Q711&amp;"&amp;s=Поиск?utm_source=Excel&amp;utm_medium=Nalichie&amp;utm_content="&amp;Q711&amp;"","Посмотреть большую фотографию на сайте")</f>
        <v>Посмотреть большую фотографию на сайте</v>
      </c>
      <c r="E711" s="257"/>
      <c r="F711" s="257"/>
      <c r="G711" s="257"/>
      <c r="H711" s="257"/>
      <c r="I711" s="257"/>
      <c r="J711" s="257"/>
      <c r="K711" s="257"/>
      <c r="L711" s="257"/>
      <c r="M711" s="257"/>
      <c r="N711" s="258"/>
      <c r="O711" s="77" t="str">
        <f ca="1">IF(D711="цвет",SUM(O712:INDIRECT("N"&amp;R711)),IF(SUM(E711:N711)=0,"",SUM(E711:N711)))</f>
        <v/>
      </c>
      <c r="P711" s="55" t="s">
        <v>54</v>
      </c>
      <c r="Q711" s="43">
        <f t="shared" si="20"/>
        <v>7983</v>
      </c>
      <c r="R711" s="57">
        <f t="shared" ca="1" si="21"/>
        <v>711</v>
      </c>
      <c r="S711" s="56"/>
      <c r="T711" s="63"/>
      <c r="U711" s="114" t="e">
        <f>VLOOKUP(C711,Лист2!A$1:B$899,2,FALSE)</f>
        <v>#N/A</v>
      </c>
    </row>
    <row r="712" spans="1:21" ht="17.25" thickBot="1" x14ac:dyDescent="0.3">
      <c r="A712" s="69"/>
      <c r="B712" s="230" t="s">
        <v>141</v>
      </c>
      <c r="C712" s="70">
        <v>7985</v>
      </c>
      <c r="D712" s="83" t="s">
        <v>9</v>
      </c>
      <c r="E712" s="84" t="s">
        <v>10</v>
      </c>
      <c r="F712" s="61" t="s">
        <v>11</v>
      </c>
      <c r="G712" s="61" t="s">
        <v>12</v>
      </c>
      <c r="H712" s="61" t="s">
        <v>13</v>
      </c>
      <c r="I712" s="61" t="s">
        <v>14</v>
      </c>
      <c r="J712" s="61" t="s">
        <v>15</v>
      </c>
      <c r="K712" s="61" t="s">
        <v>16</v>
      </c>
      <c r="L712" s="61"/>
      <c r="M712" s="61"/>
      <c r="N712" s="85"/>
      <c r="O712" s="65">
        <f ca="1">IF(D712="цвет",SUM(O713:INDIRECT("N"&amp;R712)),IF(SUM(E712:N712)=0,"",SUM(E712:N712)))</f>
        <v>0</v>
      </c>
      <c r="P712" s="55">
        <v>2065</v>
      </c>
      <c r="Q712" s="43">
        <f t="shared" si="20"/>
        <v>7985</v>
      </c>
      <c r="R712" s="57">
        <f t="shared" ca="1" si="21"/>
        <v>715</v>
      </c>
      <c r="S712" s="71">
        <f>IF(U712&gt;0,ROUND((U712),0),ROUND((P712*$P$1),0))</f>
        <v>850</v>
      </c>
      <c r="T712" s="72">
        <f ca="1">O712*S712</f>
        <v>0</v>
      </c>
      <c r="U712" s="114">
        <f>VLOOKUP(C712,Лист2!A$1:B$899,2,FALSE)</f>
        <v>850</v>
      </c>
    </row>
    <row r="713" spans="1:21" ht="17.25" thickBot="1" x14ac:dyDescent="0.3">
      <c r="A713" s="69"/>
      <c r="B713" s="231"/>
      <c r="C713" s="62"/>
      <c r="D713" s="4" t="s">
        <v>32</v>
      </c>
      <c r="E713" s="5"/>
      <c r="F713" s="5"/>
      <c r="G713" s="5"/>
      <c r="H713" s="275"/>
      <c r="I713" s="275"/>
      <c r="J713" s="275"/>
      <c r="K713" s="275"/>
      <c r="L713" s="5"/>
      <c r="M713" s="5"/>
      <c r="N713" s="5"/>
      <c r="O713" s="77" t="str">
        <f ca="1">IF(D713="цвет",SUM(O714:INDIRECT("N"&amp;R713)),IF(SUM(E713:N713)=0,"",SUM(E713:N713)))</f>
        <v/>
      </c>
      <c r="P713" s="55" t="s">
        <v>54</v>
      </c>
      <c r="Q713" s="43">
        <f t="shared" si="20"/>
        <v>7985</v>
      </c>
      <c r="R713" s="57">
        <f t="shared" ca="1" si="21"/>
        <v>715</v>
      </c>
      <c r="S713" s="56"/>
      <c r="T713" s="63"/>
      <c r="U713" s="114" t="e">
        <f>VLOOKUP(C713,Лист2!A$1:B$899,2,FALSE)</f>
        <v>#N/A</v>
      </c>
    </row>
    <row r="714" spans="1:21" ht="133.5" customHeight="1" x14ac:dyDescent="0.25">
      <c r="A714" s="69"/>
      <c r="B714" s="231"/>
      <c r="C714" s="74"/>
      <c r="D714" s="234" t="s">
        <v>197</v>
      </c>
      <c r="E714" s="235"/>
      <c r="F714" s="235"/>
      <c r="G714" s="235"/>
      <c r="H714" s="235"/>
      <c r="I714" s="235"/>
      <c r="J714" s="235"/>
      <c r="K714" s="235"/>
      <c r="L714" s="235"/>
      <c r="M714" s="235"/>
      <c r="N714" s="236"/>
      <c r="O714" s="77" t="str">
        <f ca="1">IF(D714="цвет",SUM(O715:INDIRECT("N"&amp;R714)),IF(SUM(E714:N714)=0,"",SUM(E714:N714)))</f>
        <v/>
      </c>
      <c r="P714" s="55" t="s">
        <v>54</v>
      </c>
      <c r="Q714" s="43">
        <f t="shared" si="20"/>
        <v>7985</v>
      </c>
      <c r="R714" s="57">
        <f t="shared" ca="1" si="21"/>
        <v>715</v>
      </c>
      <c r="S714" s="56"/>
      <c r="T714" s="63"/>
      <c r="U714" s="114" t="e">
        <f>VLOOKUP(C714,Лист2!A$1:B$899,2,FALSE)</f>
        <v>#N/A</v>
      </c>
    </row>
    <row r="715" spans="1:21" ht="17.45" customHeight="1" thickBot="1" x14ac:dyDescent="0.3">
      <c r="A715" s="69"/>
      <c r="B715" s="233"/>
      <c r="C715" s="64"/>
      <c r="D715" s="256" t="str">
        <f>HYPERLINK("https://miamia.ru/search/index.php?q="&amp;Q715&amp;"&amp;s=Поиск?utm_source=Excel&amp;utm_medium=Nalichie&amp;utm_content="&amp;Q715&amp;"","Посмотреть большую фотографию на сайте")</f>
        <v>Посмотреть большую фотографию на сайте</v>
      </c>
      <c r="E715" s="257"/>
      <c r="F715" s="257"/>
      <c r="G715" s="257"/>
      <c r="H715" s="257"/>
      <c r="I715" s="257"/>
      <c r="J715" s="257"/>
      <c r="K715" s="257"/>
      <c r="L715" s="257"/>
      <c r="M715" s="257"/>
      <c r="N715" s="258"/>
      <c r="O715" s="77" t="str">
        <f ca="1">IF(D715="цвет",SUM(O716:INDIRECT("N"&amp;R715)),IF(SUM(E715:N715)=0,"",SUM(E715:N715)))</f>
        <v/>
      </c>
      <c r="P715" s="55" t="s">
        <v>54</v>
      </c>
      <c r="Q715" s="43">
        <f t="shared" ref="Q715:Q778" si="22">IF(C715&lt;&gt;0,C715,Q714)</f>
        <v>7985</v>
      </c>
      <c r="R715" s="57">
        <f t="shared" ref="R715:R778" ca="1" si="23">IF(D715="Посмотреть большую фотографию на сайте",CELL("строка",O715),R716)</f>
        <v>715</v>
      </c>
      <c r="S715" s="56"/>
      <c r="T715" s="63"/>
      <c r="U715" s="114" t="e">
        <f>VLOOKUP(C715,Лист2!A$1:B$899,2,FALSE)</f>
        <v>#N/A</v>
      </c>
    </row>
    <row r="716" spans="1:21" ht="17.25" thickBot="1" x14ac:dyDescent="0.3">
      <c r="A716" s="69"/>
      <c r="B716" s="230" t="s">
        <v>141</v>
      </c>
      <c r="C716" s="70">
        <v>7987</v>
      </c>
      <c r="D716" s="83" t="s">
        <v>9</v>
      </c>
      <c r="E716" s="84" t="s">
        <v>10</v>
      </c>
      <c r="F716" s="84" t="s">
        <v>17</v>
      </c>
      <c r="G716" s="61" t="s">
        <v>18</v>
      </c>
      <c r="H716" s="61" t="s">
        <v>19</v>
      </c>
      <c r="I716" s="61"/>
      <c r="J716" s="61"/>
      <c r="K716" s="61"/>
      <c r="L716" s="61"/>
      <c r="M716" s="61"/>
      <c r="N716" s="85"/>
      <c r="O716" s="65">
        <f ca="1">IF(D716="цвет",SUM(O717:INDIRECT("N"&amp;R716)),IF(SUM(E716:N716)=0,"",SUM(E716:N716)))</f>
        <v>0</v>
      </c>
      <c r="P716" s="55">
        <v>2582</v>
      </c>
      <c r="Q716" s="43">
        <f t="shared" si="22"/>
        <v>7987</v>
      </c>
      <c r="R716" s="57">
        <f t="shared" ca="1" si="23"/>
        <v>719</v>
      </c>
      <c r="S716" s="71">
        <f>IF(U716&gt;0,ROUND((U716),0),ROUND((P716*$P$1),0))</f>
        <v>1250</v>
      </c>
      <c r="T716" s="72">
        <f ca="1">O716*S716</f>
        <v>0</v>
      </c>
      <c r="U716" s="114">
        <f>VLOOKUP(C716,Лист2!A$1:B$899,2,FALSE)</f>
        <v>1250</v>
      </c>
    </row>
    <row r="717" spans="1:21" ht="17.25" thickBot="1" x14ac:dyDescent="0.3">
      <c r="A717" s="69"/>
      <c r="B717" s="231"/>
      <c r="C717" s="62"/>
      <c r="D717" s="4" t="s">
        <v>32</v>
      </c>
      <c r="E717" s="5"/>
      <c r="F717" s="5"/>
      <c r="G717" s="275"/>
      <c r="H717" s="275"/>
      <c r="I717" s="5"/>
      <c r="J717" s="5"/>
      <c r="K717" s="5"/>
      <c r="L717" s="5"/>
      <c r="M717" s="5"/>
      <c r="N717" s="5"/>
      <c r="O717" s="77" t="str">
        <f ca="1">IF(D717="цвет",SUM(O718:INDIRECT("N"&amp;R717)),IF(SUM(E717:N717)=0,"",SUM(E717:N717)))</f>
        <v/>
      </c>
      <c r="P717" s="55" t="s">
        <v>54</v>
      </c>
      <c r="Q717" s="43">
        <f t="shared" si="22"/>
        <v>7987</v>
      </c>
      <c r="R717" s="57">
        <f t="shared" ca="1" si="23"/>
        <v>719</v>
      </c>
      <c r="S717" s="56"/>
      <c r="T717" s="63"/>
      <c r="U717" s="114" t="e">
        <f>VLOOKUP(C717,Лист2!A$1:B$899,2,FALSE)</f>
        <v>#N/A</v>
      </c>
    </row>
    <row r="718" spans="1:21" ht="133.5" customHeight="1" x14ac:dyDescent="0.25">
      <c r="A718" s="69"/>
      <c r="B718" s="231"/>
      <c r="C718" s="74"/>
      <c r="D718" s="234" t="s">
        <v>198</v>
      </c>
      <c r="E718" s="235"/>
      <c r="F718" s="235"/>
      <c r="G718" s="235"/>
      <c r="H718" s="235"/>
      <c r="I718" s="235"/>
      <c r="J718" s="235"/>
      <c r="K718" s="235"/>
      <c r="L718" s="235"/>
      <c r="M718" s="235"/>
      <c r="N718" s="236"/>
      <c r="O718" s="77" t="str">
        <f ca="1">IF(D718="цвет",SUM(O719:INDIRECT("N"&amp;R718)),IF(SUM(E718:N718)=0,"",SUM(E718:N718)))</f>
        <v/>
      </c>
      <c r="P718" s="55" t="s">
        <v>54</v>
      </c>
      <c r="Q718" s="43">
        <f t="shared" si="22"/>
        <v>7987</v>
      </c>
      <c r="R718" s="57">
        <f t="shared" ca="1" si="23"/>
        <v>719</v>
      </c>
      <c r="S718" s="56"/>
      <c r="T718" s="63"/>
      <c r="U718" s="114" t="e">
        <f>VLOOKUP(C718,Лист2!A$1:B$899,2,FALSE)</f>
        <v>#N/A</v>
      </c>
    </row>
    <row r="719" spans="1:21" ht="17.45" customHeight="1" thickBot="1" x14ac:dyDescent="0.3">
      <c r="A719" s="69"/>
      <c r="B719" s="233"/>
      <c r="C719" s="64"/>
      <c r="D719" s="256" t="str">
        <f>HYPERLINK("https://miamia.ru/search/index.php?q="&amp;Q719&amp;"&amp;s=Поиск?utm_source=Excel&amp;utm_medium=Nalichie&amp;utm_content="&amp;Q719&amp;"","Посмотреть большую фотографию на сайте")</f>
        <v>Посмотреть большую фотографию на сайте</v>
      </c>
      <c r="E719" s="257"/>
      <c r="F719" s="257"/>
      <c r="G719" s="257"/>
      <c r="H719" s="257"/>
      <c r="I719" s="257"/>
      <c r="J719" s="257"/>
      <c r="K719" s="257"/>
      <c r="L719" s="257"/>
      <c r="M719" s="257"/>
      <c r="N719" s="258"/>
      <c r="O719" s="77" t="str">
        <f ca="1">IF(D719="цвет",SUM(O720:INDIRECT("N"&amp;R719)),IF(SUM(E719:N719)=0,"",SUM(E719:N719)))</f>
        <v/>
      </c>
      <c r="P719" s="55" t="s">
        <v>54</v>
      </c>
      <c r="Q719" s="43">
        <f t="shared" si="22"/>
        <v>7987</v>
      </c>
      <c r="R719" s="57">
        <f t="shared" ca="1" si="23"/>
        <v>719</v>
      </c>
      <c r="S719" s="56"/>
      <c r="T719" s="63"/>
      <c r="U719" s="114" t="e">
        <f>VLOOKUP(C719,Лист2!A$1:B$899,2,FALSE)</f>
        <v>#N/A</v>
      </c>
    </row>
    <row r="720" spans="1:21" ht="23.1" customHeight="1" thickBot="1" x14ac:dyDescent="0.3">
      <c r="A720" s="67"/>
      <c r="B720" s="50" t="s">
        <v>365</v>
      </c>
      <c r="C720" s="51"/>
      <c r="D720" s="52"/>
      <c r="E720" s="53"/>
      <c r="F720" s="53"/>
      <c r="G720" s="53"/>
      <c r="H720" s="53"/>
      <c r="I720" s="53"/>
      <c r="J720" s="53"/>
      <c r="K720" s="53"/>
      <c r="L720" s="53"/>
      <c r="M720" s="53"/>
      <c r="N720" s="54"/>
      <c r="O720" s="77" t="str">
        <f ca="1">IF(D720="цвет",SUM(O721:INDIRECT("N"&amp;R720)),IF(SUM(E720:N720)=0,"",SUM(E720:N720)))</f>
        <v/>
      </c>
      <c r="P720" s="55" t="s">
        <v>54</v>
      </c>
      <c r="Q720" s="43">
        <f t="shared" si="22"/>
        <v>7987</v>
      </c>
      <c r="R720" s="57">
        <f t="shared" ca="1" si="23"/>
        <v>724</v>
      </c>
      <c r="U720" s="114" t="e">
        <f>VLOOKUP(C720,Лист2!A$1:B$899,2,FALSE)</f>
        <v>#N/A</v>
      </c>
    </row>
    <row r="721" spans="1:26" customFormat="1" ht="17.25" thickBot="1" x14ac:dyDescent="0.3">
      <c r="A721" s="102"/>
      <c r="B721" s="225" t="s">
        <v>138</v>
      </c>
      <c r="C721" s="103">
        <v>7400</v>
      </c>
      <c r="D721" s="104" t="s">
        <v>9</v>
      </c>
      <c r="E721" s="105" t="s">
        <v>11</v>
      </c>
      <c r="F721" s="105" t="s">
        <v>12</v>
      </c>
      <c r="G721" s="106" t="s">
        <v>13</v>
      </c>
      <c r="H721" s="106" t="s">
        <v>14</v>
      </c>
      <c r="I721" s="105" t="s">
        <v>15</v>
      </c>
      <c r="J721" s="105" t="s">
        <v>16</v>
      </c>
      <c r="K721" s="105"/>
      <c r="L721" s="105"/>
      <c r="M721" s="105"/>
      <c r="N721" s="107"/>
      <c r="O721" s="108">
        <f ca="1">IF(D721="цвет",SUM(O722:INDIRECT("N"&amp;R721)),IF(SUM(E721:N721)=0,"",SUM(E721:N721)))</f>
        <v>0</v>
      </c>
      <c r="P721" s="109">
        <v>1419</v>
      </c>
      <c r="Q721" s="110">
        <f t="shared" si="22"/>
        <v>7400</v>
      </c>
      <c r="R721" s="111">
        <f t="shared" ca="1" si="23"/>
        <v>724</v>
      </c>
      <c r="S721" s="112">
        <f>IF(U721&gt;0,ROUND((U721),0),ROUND((P721*$P$1),0))</f>
        <v>598</v>
      </c>
      <c r="T721" s="113">
        <f ca="1">O721*S721</f>
        <v>0</v>
      </c>
      <c r="U721" s="114">
        <f>VLOOKUP(C721,Лист2!A$1:B$899,2,FALSE)</f>
        <v>598</v>
      </c>
      <c r="V721" s="114"/>
      <c r="W721" s="114"/>
      <c r="X721" s="114"/>
      <c r="Y721" s="114"/>
      <c r="Z721" s="114"/>
    </row>
    <row r="722" spans="1:26" customFormat="1" ht="17.25" thickBot="1" x14ac:dyDescent="0.3">
      <c r="A722" s="102"/>
      <c r="B722" s="225"/>
      <c r="C722" s="115"/>
      <c r="D722" s="116" t="s">
        <v>27</v>
      </c>
      <c r="E722" s="131"/>
      <c r="F722" s="131"/>
      <c r="G722" s="131"/>
      <c r="H722" s="131"/>
      <c r="I722" s="144"/>
      <c r="J722" s="131"/>
      <c r="K722" s="131"/>
      <c r="L722" s="131"/>
      <c r="M722" s="131"/>
      <c r="N722" s="117"/>
      <c r="O722" s="118" t="str">
        <f ca="1">IF(D722="цвет",SUM(O723:INDIRECT("N"&amp;R722)),IF(SUM(E722:N722)=0,"",SUM(E722:N722)))</f>
        <v/>
      </c>
      <c r="P722" s="109" t="s">
        <v>54</v>
      </c>
      <c r="Q722" s="110">
        <f t="shared" si="22"/>
        <v>7400</v>
      </c>
      <c r="R722" s="111">
        <f t="shared" ca="1" si="23"/>
        <v>724</v>
      </c>
      <c r="S722" s="119"/>
      <c r="T722" s="120"/>
      <c r="U722" s="114" t="e">
        <f>VLOOKUP(C722,Лист2!A$1:B$899,2,FALSE)</f>
        <v>#N/A</v>
      </c>
      <c r="V722" s="114"/>
      <c r="W722" s="114"/>
      <c r="X722" s="114"/>
      <c r="Y722" s="114"/>
      <c r="Z722" s="114"/>
    </row>
    <row r="723" spans="1:26" customFormat="1" ht="135" customHeight="1" x14ac:dyDescent="0.25">
      <c r="A723" s="102"/>
      <c r="B723" s="225"/>
      <c r="C723" s="115"/>
      <c r="D723" s="227" t="s">
        <v>471</v>
      </c>
      <c r="E723" s="228"/>
      <c r="F723" s="228"/>
      <c r="G723" s="228"/>
      <c r="H723" s="228"/>
      <c r="I723" s="228"/>
      <c r="J723" s="228"/>
      <c r="K723" s="228"/>
      <c r="L723" s="228"/>
      <c r="M723" s="228"/>
      <c r="N723" s="229"/>
      <c r="O723" s="118" t="str">
        <f ca="1">IF(D723="цвет",SUM(O724:INDIRECT("N"&amp;R723)),IF(SUM(E723:N723)=0,"",SUM(E723:N723)))</f>
        <v/>
      </c>
      <c r="P723" s="109" t="s">
        <v>54</v>
      </c>
      <c r="Q723" s="110">
        <f t="shared" si="22"/>
        <v>7400</v>
      </c>
      <c r="R723" s="111">
        <f t="shared" ca="1" si="23"/>
        <v>724</v>
      </c>
      <c r="S723" s="119"/>
      <c r="T723" s="120"/>
      <c r="U723" s="114" t="e">
        <f>VLOOKUP(C723,Лист2!A$1:B$899,2,FALSE)</f>
        <v>#N/A</v>
      </c>
      <c r="V723" s="114"/>
      <c r="W723" s="114"/>
      <c r="X723" s="114"/>
      <c r="Y723" s="114"/>
      <c r="Z723" s="114"/>
    </row>
    <row r="724" spans="1:26" customFormat="1" ht="17.45" customHeight="1" thickBot="1" x14ac:dyDescent="0.3">
      <c r="A724" s="102"/>
      <c r="B724" s="226"/>
      <c r="C724" s="121"/>
      <c r="D724" s="219" t="str">
        <f>HYPERLINK("https://miamia.ru/search/index.php?q="&amp;Q724&amp;"&amp;s=Поиск?utm_source=Excel&amp;utm_medium=Nalichie&amp;utm_content="&amp;Q724&amp;"","Посмотреть большую фотографию на сайте")</f>
        <v>Посмотреть большую фотографию на сайте</v>
      </c>
      <c r="E724" s="220"/>
      <c r="F724" s="220"/>
      <c r="G724" s="220"/>
      <c r="H724" s="220"/>
      <c r="I724" s="220"/>
      <c r="J724" s="220"/>
      <c r="K724" s="220"/>
      <c r="L724" s="220"/>
      <c r="M724" s="220"/>
      <c r="N724" s="221"/>
      <c r="O724" s="118" t="str">
        <f ca="1">IF(D724="цвет",SUM(O725:INDIRECT("N"&amp;R724)),IF(SUM(E724:N724)=0,"",SUM(E724:N724)))</f>
        <v/>
      </c>
      <c r="P724" s="109" t="s">
        <v>54</v>
      </c>
      <c r="Q724" s="110">
        <f t="shared" si="22"/>
        <v>7400</v>
      </c>
      <c r="R724" s="111">
        <f t="shared" ca="1" si="23"/>
        <v>724</v>
      </c>
      <c r="S724" s="119"/>
      <c r="T724" s="120"/>
      <c r="U724" s="114" t="e">
        <f>VLOOKUP(C724,Лист2!A$1:B$899,2,FALSE)</f>
        <v>#N/A</v>
      </c>
      <c r="V724" s="114"/>
      <c r="W724" s="114"/>
      <c r="X724" s="114"/>
      <c r="Y724" s="114"/>
      <c r="Z724" s="114"/>
    </row>
    <row r="725" spans="1:26" customFormat="1" ht="17.25" thickBot="1" x14ac:dyDescent="0.3">
      <c r="A725" s="102"/>
      <c r="B725" s="225" t="s">
        <v>138</v>
      </c>
      <c r="C725" s="103">
        <v>7401</v>
      </c>
      <c r="D725" s="104" t="s">
        <v>9</v>
      </c>
      <c r="E725" s="105" t="s">
        <v>11</v>
      </c>
      <c r="F725" s="105" t="s">
        <v>12</v>
      </c>
      <c r="G725" s="106" t="s">
        <v>13</v>
      </c>
      <c r="H725" s="106" t="s">
        <v>14</v>
      </c>
      <c r="I725" s="105" t="s">
        <v>15</v>
      </c>
      <c r="J725" s="105" t="s">
        <v>16</v>
      </c>
      <c r="K725" s="105"/>
      <c r="L725" s="105"/>
      <c r="M725" s="105"/>
      <c r="N725" s="107"/>
      <c r="O725" s="108">
        <f ca="1">IF(D725="цвет",SUM(O726:INDIRECT("N"&amp;R725)),IF(SUM(E725:N725)=0,"",SUM(E725:N725)))</f>
        <v>0</v>
      </c>
      <c r="P725" s="109">
        <v>1419</v>
      </c>
      <c r="Q725" s="110">
        <f t="shared" si="22"/>
        <v>7401</v>
      </c>
      <c r="R725" s="111">
        <f t="shared" ca="1" si="23"/>
        <v>728</v>
      </c>
      <c r="S725" s="112">
        <f>IF(U725&gt;0,ROUND((U725),0),ROUND((P725*$P$1),0))</f>
        <v>850</v>
      </c>
      <c r="T725" s="113">
        <f ca="1">O725*S725</f>
        <v>0</v>
      </c>
      <c r="U725" s="114">
        <f>VLOOKUP(C725,Лист2!A$1:B$899,2,FALSE)</f>
        <v>850</v>
      </c>
      <c r="V725" s="114"/>
      <c r="W725" s="114"/>
      <c r="X725" s="114"/>
      <c r="Y725" s="114"/>
      <c r="Z725" s="114"/>
    </row>
    <row r="726" spans="1:26" customFormat="1" ht="17.25" thickBot="1" x14ac:dyDescent="0.3">
      <c r="A726" s="102"/>
      <c r="B726" s="225"/>
      <c r="C726" s="115"/>
      <c r="D726" s="116" t="s">
        <v>27</v>
      </c>
      <c r="E726" s="144"/>
      <c r="F726" s="131"/>
      <c r="G726" s="131"/>
      <c r="H726" s="131"/>
      <c r="I726" s="131"/>
      <c r="J726" s="131"/>
      <c r="K726" s="131"/>
      <c r="L726" s="131"/>
      <c r="M726" s="131"/>
      <c r="N726" s="117"/>
      <c r="O726" s="118" t="str">
        <f ca="1">IF(D726="цвет",SUM(O727:INDIRECT("N"&amp;R726)),IF(SUM(E726:N726)=0,"",SUM(E726:N726)))</f>
        <v/>
      </c>
      <c r="P726" s="109" t="s">
        <v>54</v>
      </c>
      <c r="Q726" s="110">
        <f t="shared" si="22"/>
        <v>7401</v>
      </c>
      <c r="R726" s="111">
        <f t="shared" ca="1" si="23"/>
        <v>728</v>
      </c>
      <c r="S726" s="119"/>
      <c r="T726" s="120"/>
      <c r="U726" s="114" t="e">
        <f>VLOOKUP(C726,Лист2!A$1:B$899,2,FALSE)</f>
        <v>#N/A</v>
      </c>
      <c r="V726" s="114"/>
      <c r="W726" s="114"/>
      <c r="X726" s="114"/>
      <c r="Y726" s="114"/>
      <c r="Z726" s="114"/>
    </row>
    <row r="727" spans="1:26" customFormat="1" ht="135" customHeight="1" x14ac:dyDescent="0.25">
      <c r="A727" s="102"/>
      <c r="B727" s="225"/>
      <c r="C727" s="115"/>
      <c r="D727" s="227" t="s">
        <v>448</v>
      </c>
      <c r="E727" s="228"/>
      <c r="F727" s="228"/>
      <c r="G727" s="228"/>
      <c r="H727" s="228"/>
      <c r="I727" s="228"/>
      <c r="J727" s="228"/>
      <c r="K727" s="228"/>
      <c r="L727" s="228"/>
      <c r="M727" s="228"/>
      <c r="N727" s="229"/>
      <c r="O727" s="118" t="str">
        <f ca="1">IF(D727="цвет",SUM(O728:INDIRECT("N"&amp;R727)),IF(SUM(E727:N727)=0,"",SUM(E727:N727)))</f>
        <v/>
      </c>
      <c r="P727" s="109" t="s">
        <v>54</v>
      </c>
      <c r="Q727" s="110">
        <f t="shared" si="22"/>
        <v>7401</v>
      </c>
      <c r="R727" s="111">
        <f t="shared" ca="1" si="23"/>
        <v>728</v>
      </c>
      <c r="S727" s="119"/>
      <c r="T727" s="120"/>
      <c r="U727" s="114" t="e">
        <f>VLOOKUP(C727,Лист2!A$1:B$899,2,FALSE)</f>
        <v>#N/A</v>
      </c>
      <c r="V727" s="114"/>
      <c r="W727" s="114"/>
      <c r="X727" s="114"/>
      <c r="Y727" s="114"/>
      <c r="Z727" s="114"/>
    </row>
    <row r="728" spans="1:26" customFormat="1" ht="17.45" customHeight="1" thickBot="1" x14ac:dyDescent="0.3">
      <c r="A728" s="102"/>
      <c r="B728" s="226"/>
      <c r="C728" s="121"/>
      <c r="D728" s="219" t="str">
        <f>HYPERLINK("https://miamia.ru/search/index.php?q="&amp;Q728&amp;"&amp;s=Поиск?utm_source=Excel&amp;utm_medium=Nalichie&amp;utm_content="&amp;Q728&amp;"","Посмотреть большую фотографию на сайте")</f>
        <v>Посмотреть большую фотографию на сайте</v>
      </c>
      <c r="E728" s="220"/>
      <c r="F728" s="220"/>
      <c r="G728" s="220"/>
      <c r="H728" s="220"/>
      <c r="I728" s="220"/>
      <c r="J728" s="220"/>
      <c r="K728" s="220"/>
      <c r="L728" s="220"/>
      <c r="M728" s="220"/>
      <c r="N728" s="221"/>
      <c r="O728" s="118" t="str">
        <f ca="1">IF(D728="цвет",SUM(O729:INDIRECT("N"&amp;R728)),IF(SUM(E728:N728)=0,"",SUM(E728:N728)))</f>
        <v/>
      </c>
      <c r="P728" s="109" t="s">
        <v>54</v>
      </c>
      <c r="Q728" s="110">
        <f t="shared" si="22"/>
        <v>7401</v>
      </c>
      <c r="R728" s="111">
        <f t="shared" ca="1" si="23"/>
        <v>728</v>
      </c>
      <c r="S728" s="119"/>
      <c r="T728" s="120"/>
      <c r="U728" s="114" t="e">
        <f>VLOOKUP(C728,Лист2!A$1:B$899,2,FALSE)</f>
        <v>#N/A</v>
      </c>
      <c r="V728" s="114"/>
      <c r="W728" s="114"/>
      <c r="X728" s="114"/>
      <c r="Y728" s="114"/>
      <c r="Z728" s="114"/>
    </row>
    <row r="729" spans="1:26" ht="17.25" thickBot="1" x14ac:dyDescent="0.3">
      <c r="A729" s="16"/>
      <c r="B729" s="230" t="s">
        <v>138</v>
      </c>
      <c r="C729" s="70">
        <v>7403</v>
      </c>
      <c r="D729" s="83" t="s">
        <v>9</v>
      </c>
      <c r="E729" s="84" t="s">
        <v>10</v>
      </c>
      <c r="F729" s="84" t="s">
        <v>17</v>
      </c>
      <c r="G729" s="61" t="s">
        <v>18</v>
      </c>
      <c r="H729" s="61" t="s">
        <v>19</v>
      </c>
      <c r="I729" s="61" t="s">
        <v>22</v>
      </c>
      <c r="J729" s="61"/>
      <c r="K729" s="61"/>
      <c r="L729" s="84"/>
      <c r="M729" s="61"/>
      <c r="N729" s="85"/>
      <c r="O729" s="65">
        <f ca="1">IF(D729="цвет",SUM(O730:INDIRECT("N"&amp;R729)),IF(SUM(E729:N729)=0,"",SUM(E729:N729)))</f>
        <v>0</v>
      </c>
      <c r="P729" s="55">
        <v>2194</v>
      </c>
      <c r="Q729" s="43">
        <f t="shared" si="22"/>
        <v>7403</v>
      </c>
      <c r="R729" s="57">
        <f t="shared" ca="1" si="23"/>
        <v>732</v>
      </c>
      <c r="S729" s="71">
        <f>IF(U729&gt;0,ROUND((U729),0),ROUND((P729*$P$1),0))</f>
        <v>850</v>
      </c>
      <c r="T729" s="72">
        <f ca="1">O729*S729</f>
        <v>0</v>
      </c>
      <c r="U729" s="114">
        <f>VLOOKUP(C729,Лист2!A$1:B$899,2,FALSE)</f>
        <v>850</v>
      </c>
    </row>
    <row r="730" spans="1:26" ht="17.25" thickBot="1" x14ac:dyDescent="0.3">
      <c r="A730" s="16"/>
      <c r="B730" s="231"/>
      <c r="C730" s="62"/>
      <c r="D730" s="92" t="s">
        <v>27</v>
      </c>
      <c r="E730" s="5"/>
      <c r="F730" s="144"/>
      <c r="G730" s="144"/>
      <c r="H730" s="275"/>
      <c r="I730" s="5"/>
      <c r="J730" s="5"/>
      <c r="K730" s="5"/>
      <c r="L730" s="5"/>
      <c r="M730" s="5"/>
      <c r="N730" s="5"/>
      <c r="O730" s="77" t="str">
        <f ca="1">IF(D730="цвет",SUM(O731:INDIRECT("N"&amp;R730)),IF(SUM(E730:N730)=0,"",SUM(E730:N730)))</f>
        <v/>
      </c>
      <c r="P730" s="55" t="s">
        <v>54</v>
      </c>
      <c r="Q730" s="43">
        <f t="shared" si="22"/>
        <v>7403</v>
      </c>
      <c r="R730" s="57">
        <f t="shared" ca="1" si="23"/>
        <v>732</v>
      </c>
      <c r="S730" s="56"/>
      <c r="T730" s="63"/>
      <c r="U730" s="114" t="e">
        <f>VLOOKUP(C730,Лист2!A$1:B$899,2,FALSE)</f>
        <v>#N/A</v>
      </c>
    </row>
    <row r="731" spans="1:26" ht="145.5" customHeight="1" x14ac:dyDescent="0.25">
      <c r="A731" s="16"/>
      <c r="B731" s="232"/>
      <c r="C731" s="62"/>
      <c r="D731" s="234" t="s">
        <v>203</v>
      </c>
      <c r="E731" s="235"/>
      <c r="F731" s="235"/>
      <c r="G731" s="235"/>
      <c r="H731" s="235"/>
      <c r="I731" s="235"/>
      <c r="J731" s="235"/>
      <c r="K731" s="235"/>
      <c r="L731" s="235"/>
      <c r="M731" s="235"/>
      <c r="N731" s="236"/>
      <c r="O731" s="77" t="str">
        <f ca="1">IF(D731="цвет",SUM(O732:INDIRECT("N"&amp;R731)),IF(SUM(E731:N731)=0,"",SUM(E731:N731)))</f>
        <v/>
      </c>
      <c r="P731" s="55" t="s">
        <v>54</v>
      </c>
      <c r="Q731" s="43">
        <f t="shared" si="22"/>
        <v>7403</v>
      </c>
      <c r="R731" s="57">
        <f t="shared" ca="1" si="23"/>
        <v>732</v>
      </c>
      <c r="S731" s="56"/>
      <c r="T731" s="63"/>
      <c r="U731" s="114" t="e">
        <f>VLOOKUP(C731,Лист2!A$1:B$899,2,FALSE)</f>
        <v>#N/A</v>
      </c>
    </row>
    <row r="732" spans="1:26" ht="17.45" customHeight="1" thickBot="1" x14ac:dyDescent="0.3">
      <c r="A732" s="16"/>
      <c r="B732" s="233"/>
      <c r="C732" s="6"/>
      <c r="D732" s="219" t="str">
        <f>HYPERLINK("https://miamia.ru/search/index.php?q="&amp;Q732&amp;"&amp;s=Поиск?utm_source=Excel&amp;utm_medium=Nalichie&amp;utm_content="&amp;Q732&amp;"","Посмотреть большую фотографию на сайте")</f>
        <v>Посмотреть большую фотографию на сайте</v>
      </c>
      <c r="E732" s="220"/>
      <c r="F732" s="220"/>
      <c r="G732" s="220"/>
      <c r="H732" s="220"/>
      <c r="I732" s="220"/>
      <c r="J732" s="220"/>
      <c r="K732" s="220"/>
      <c r="L732" s="220"/>
      <c r="M732" s="220"/>
      <c r="N732" s="221"/>
      <c r="O732" s="77" t="str">
        <f ca="1">IF(D732="цвет",SUM(O733:INDIRECT("N"&amp;R732)),IF(SUM(E732:N732)=0,"",SUM(E732:N732)))</f>
        <v/>
      </c>
      <c r="P732" s="55" t="s">
        <v>54</v>
      </c>
      <c r="Q732" s="43">
        <f t="shared" si="22"/>
        <v>7403</v>
      </c>
      <c r="R732" s="57">
        <f t="shared" ca="1" si="23"/>
        <v>732</v>
      </c>
      <c r="S732" s="56"/>
      <c r="T732" s="63"/>
      <c r="U732" s="114" t="e">
        <f>VLOOKUP(C732,Лист2!A$1:B$899,2,FALSE)</f>
        <v>#N/A</v>
      </c>
    </row>
    <row r="733" spans="1:26" ht="17.25" thickBot="1" x14ac:dyDescent="0.3">
      <c r="A733" s="16"/>
      <c r="B733" s="230" t="s">
        <v>138</v>
      </c>
      <c r="C733" s="70">
        <v>7406</v>
      </c>
      <c r="D733" s="83" t="s">
        <v>9</v>
      </c>
      <c r="E733" s="84" t="s">
        <v>10</v>
      </c>
      <c r="F733" s="61" t="s">
        <v>11</v>
      </c>
      <c r="G733" s="61" t="s">
        <v>12</v>
      </c>
      <c r="H733" s="61" t="s">
        <v>13</v>
      </c>
      <c r="I733" s="61" t="s">
        <v>14</v>
      </c>
      <c r="J733" s="61" t="s">
        <v>15</v>
      </c>
      <c r="K733" s="61" t="s">
        <v>16</v>
      </c>
      <c r="L733" s="61" t="s">
        <v>20</v>
      </c>
      <c r="M733" s="61"/>
      <c r="N733" s="85"/>
      <c r="O733" s="65">
        <f ca="1">IF(D733="цвет",SUM(O734:INDIRECT("N"&amp;R733)),IF(SUM(E733:N733)=0,"",SUM(E733:N733)))</f>
        <v>0</v>
      </c>
      <c r="P733" s="55">
        <v>2970</v>
      </c>
      <c r="Q733" s="43">
        <f t="shared" si="22"/>
        <v>7406</v>
      </c>
      <c r="R733" s="57">
        <f t="shared" ca="1" si="23"/>
        <v>736</v>
      </c>
      <c r="S733" s="71">
        <f>IF(U733&gt;0,ROUND((U733),0),ROUND((P733*$P$1),0))</f>
        <v>950</v>
      </c>
      <c r="T733" s="72">
        <f ca="1">O733*S733</f>
        <v>0</v>
      </c>
      <c r="U733" s="114">
        <f>VLOOKUP(C733,Лист2!A$1:B$899,2,FALSE)</f>
        <v>950</v>
      </c>
    </row>
    <row r="734" spans="1:26" ht="17.25" thickBot="1" x14ac:dyDescent="0.3">
      <c r="A734" s="16"/>
      <c r="B734" s="231"/>
      <c r="C734" s="62"/>
      <c r="D734" s="92" t="s">
        <v>27</v>
      </c>
      <c r="E734" s="5"/>
      <c r="F734" s="275"/>
      <c r="G734" s="5"/>
      <c r="H734" s="5"/>
      <c r="I734" s="5"/>
      <c r="J734" s="5"/>
      <c r="K734" s="5"/>
      <c r="L734" s="5"/>
      <c r="M734" s="5"/>
      <c r="N734" s="5"/>
      <c r="O734" s="77" t="str">
        <f ca="1">IF(D734="цвет",SUM(O735:INDIRECT("N"&amp;R734)),IF(SUM(E734:N734)=0,"",SUM(E734:N734)))</f>
        <v/>
      </c>
      <c r="P734" s="55" t="s">
        <v>54</v>
      </c>
      <c r="Q734" s="43">
        <f t="shared" si="22"/>
        <v>7406</v>
      </c>
      <c r="R734" s="57">
        <f t="shared" ca="1" si="23"/>
        <v>736</v>
      </c>
      <c r="S734" s="56"/>
      <c r="T734" s="63"/>
      <c r="U734" s="114" t="e">
        <f>VLOOKUP(C734,Лист2!A$1:B$899,2,FALSE)</f>
        <v>#N/A</v>
      </c>
    </row>
    <row r="735" spans="1:26" ht="150" customHeight="1" x14ac:dyDescent="0.25">
      <c r="A735" s="16"/>
      <c r="B735" s="232"/>
      <c r="C735" s="62"/>
      <c r="D735" s="234" t="s">
        <v>204</v>
      </c>
      <c r="E735" s="235"/>
      <c r="F735" s="235"/>
      <c r="G735" s="235"/>
      <c r="H735" s="235"/>
      <c r="I735" s="235"/>
      <c r="J735" s="235"/>
      <c r="K735" s="235"/>
      <c r="L735" s="235"/>
      <c r="M735" s="235"/>
      <c r="N735" s="236"/>
      <c r="O735" s="77" t="str">
        <f ca="1">IF(D735="цвет",SUM(O736:INDIRECT("N"&amp;R735)),IF(SUM(E735:N735)=0,"",SUM(E735:N735)))</f>
        <v/>
      </c>
      <c r="P735" s="55" t="s">
        <v>54</v>
      </c>
      <c r="Q735" s="43">
        <f t="shared" si="22"/>
        <v>7406</v>
      </c>
      <c r="R735" s="57">
        <f t="shared" ca="1" si="23"/>
        <v>736</v>
      </c>
      <c r="S735" s="56"/>
      <c r="T735" s="63"/>
      <c r="U735" s="114" t="e">
        <f>VLOOKUP(C735,Лист2!A$1:B$899,2,FALSE)</f>
        <v>#N/A</v>
      </c>
    </row>
    <row r="736" spans="1:26" ht="17.45" customHeight="1" thickBot="1" x14ac:dyDescent="0.3">
      <c r="A736" s="16"/>
      <c r="B736" s="233"/>
      <c r="C736" s="6"/>
      <c r="D736" s="219" t="str">
        <f>HYPERLINK("https://miamia.ru/search/index.php?q="&amp;Q736&amp;"&amp;s=Поиск?utm_source=Excel&amp;utm_medium=Nalichie&amp;utm_content="&amp;Q736&amp;"","Посмотреть большую фотографию на сайте")</f>
        <v>Посмотреть большую фотографию на сайте</v>
      </c>
      <c r="E736" s="220"/>
      <c r="F736" s="220"/>
      <c r="G736" s="220"/>
      <c r="H736" s="220"/>
      <c r="I736" s="220"/>
      <c r="J736" s="220"/>
      <c r="K736" s="220"/>
      <c r="L736" s="220"/>
      <c r="M736" s="220"/>
      <c r="N736" s="221"/>
      <c r="O736" s="77" t="str">
        <f ca="1">IF(D736="цвет",SUM(O737:INDIRECT("N"&amp;R736)),IF(SUM(E736:N736)=0,"",SUM(E736:N736)))</f>
        <v/>
      </c>
      <c r="P736" s="55" t="s">
        <v>54</v>
      </c>
      <c r="Q736" s="43">
        <f t="shared" si="22"/>
        <v>7406</v>
      </c>
      <c r="R736" s="57">
        <f t="shared" ca="1" si="23"/>
        <v>736</v>
      </c>
      <c r="S736" s="56"/>
      <c r="T736" s="63"/>
      <c r="U736" s="114" t="e">
        <f>VLOOKUP(C736,Лист2!A$1:B$899,2,FALSE)</f>
        <v>#N/A</v>
      </c>
    </row>
    <row r="737" spans="1:26" customFormat="1" ht="17.25" thickBot="1" x14ac:dyDescent="0.3">
      <c r="A737" s="102"/>
      <c r="B737" s="225" t="s">
        <v>138</v>
      </c>
      <c r="C737" s="103">
        <v>7408</v>
      </c>
      <c r="D737" s="104" t="s">
        <v>9</v>
      </c>
      <c r="E737" s="105" t="s">
        <v>17</v>
      </c>
      <c r="F737" s="105" t="s">
        <v>18</v>
      </c>
      <c r="G737" s="106" t="s">
        <v>19</v>
      </c>
      <c r="H737" s="106"/>
      <c r="I737" s="105"/>
      <c r="J737" s="105"/>
      <c r="K737" s="105"/>
      <c r="L737" s="105"/>
      <c r="M737" s="105"/>
      <c r="N737" s="107"/>
      <c r="O737" s="108">
        <f ca="1">IF(D737="цвет",SUM(O738:INDIRECT("N"&amp;R737)),IF(SUM(E737:N737)=0,"",SUM(E737:N737)))</f>
        <v>0</v>
      </c>
      <c r="P737" s="109">
        <v>1677</v>
      </c>
      <c r="Q737" s="110">
        <f t="shared" si="22"/>
        <v>7408</v>
      </c>
      <c r="R737" s="111">
        <f t="shared" ca="1" si="23"/>
        <v>740</v>
      </c>
      <c r="S737" s="112">
        <f>IF(U737&gt;0,ROUND((U737),0),ROUND((P737*$P$1),0))</f>
        <v>690</v>
      </c>
      <c r="T737" s="113">
        <f ca="1">O737*S737</f>
        <v>0</v>
      </c>
      <c r="U737" s="114">
        <f>VLOOKUP(C737,Лист2!A$1:B$899,2,FALSE)</f>
        <v>690</v>
      </c>
      <c r="V737" s="114"/>
      <c r="W737" s="114"/>
      <c r="X737" s="114"/>
      <c r="Y737" s="114"/>
      <c r="Z737" s="114"/>
    </row>
    <row r="738" spans="1:26" customFormat="1" ht="17.25" thickBot="1" x14ac:dyDescent="0.3">
      <c r="A738" s="102"/>
      <c r="B738" s="225"/>
      <c r="C738" s="115"/>
      <c r="D738" s="116" t="s">
        <v>27</v>
      </c>
      <c r="E738" s="144"/>
      <c r="F738" s="144"/>
      <c r="G738" s="131"/>
      <c r="H738" s="131"/>
      <c r="I738" s="131"/>
      <c r="J738" s="131"/>
      <c r="K738" s="131"/>
      <c r="L738" s="131"/>
      <c r="M738" s="131"/>
      <c r="N738" s="117"/>
      <c r="O738" s="118" t="str">
        <f ca="1">IF(D738="цвет",SUM(O739:INDIRECT("N"&amp;R738)),IF(SUM(E738:N738)=0,"",SUM(E738:N738)))</f>
        <v/>
      </c>
      <c r="P738" s="109" t="s">
        <v>54</v>
      </c>
      <c r="Q738" s="110">
        <f t="shared" si="22"/>
        <v>7408</v>
      </c>
      <c r="R738" s="111">
        <f t="shared" ca="1" si="23"/>
        <v>740</v>
      </c>
      <c r="S738" s="119"/>
      <c r="T738" s="120"/>
      <c r="U738" s="114" t="e">
        <f>VLOOKUP(C738,Лист2!A$1:B$899,2,FALSE)</f>
        <v>#N/A</v>
      </c>
      <c r="V738" s="114"/>
      <c r="W738" s="114"/>
      <c r="X738" s="114"/>
      <c r="Y738" s="114"/>
      <c r="Z738" s="114"/>
    </row>
    <row r="739" spans="1:26" customFormat="1" ht="135" customHeight="1" x14ac:dyDescent="0.25">
      <c r="A739" s="102"/>
      <c r="B739" s="225"/>
      <c r="C739" s="115"/>
      <c r="D739" s="227" t="s">
        <v>449</v>
      </c>
      <c r="E739" s="228"/>
      <c r="F739" s="228"/>
      <c r="G739" s="228"/>
      <c r="H739" s="228"/>
      <c r="I739" s="228"/>
      <c r="J739" s="228"/>
      <c r="K739" s="228"/>
      <c r="L739" s="228"/>
      <c r="M739" s="228"/>
      <c r="N739" s="229"/>
      <c r="O739" s="118" t="str">
        <f ca="1">IF(D739="цвет",SUM(O740:INDIRECT("N"&amp;R739)),IF(SUM(E739:N739)=0,"",SUM(E739:N739)))</f>
        <v/>
      </c>
      <c r="P739" s="109" t="s">
        <v>54</v>
      </c>
      <c r="Q739" s="110">
        <f t="shared" si="22"/>
        <v>7408</v>
      </c>
      <c r="R739" s="111">
        <f t="shared" ca="1" si="23"/>
        <v>740</v>
      </c>
      <c r="S739" s="119"/>
      <c r="T739" s="120"/>
      <c r="U739" s="114" t="e">
        <f>VLOOKUP(C739,Лист2!A$1:B$899,2,FALSE)</f>
        <v>#N/A</v>
      </c>
      <c r="V739" s="114"/>
      <c r="W739" s="114"/>
      <c r="X739" s="114"/>
      <c r="Y739" s="114"/>
      <c r="Z739" s="114"/>
    </row>
    <row r="740" spans="1:26" customFormat="1" ht="17.45" customHeight="1" thickBot="1" x14ac:dyDescent="0.3">
      <c r="A740" s="102"/>
      <c r="B740" s="226"/>
      <c r="C740" s="121"/>
      <c r="D740" s="219" t="str">
        <f>HYPERLINK("https://miamia.ru/search/index.php?q="&amp;Q740&amp;"&amp;s=Поиск?utm_source=Excel&amp;utm_medium=Nalichie&amp;utm_content="&amp;Q740&amp;"","Посмотреть большую фотографию на сайте")</f>
        <v>Посмотреть большую фотографию на сайте</v>
      </c>
      <c r="E740" s="220"/>
      <c r="F740" s="220"/>
      <c r="G740" s="220"/>
      <c r="H740" s="220"/>
      <c r="I740" s="220"/>
      <c r="J740" s="220"/>
      <c r="K740" s="220"/>
      <c r="L740" s="220"/>
      <c r="M740" s="220"/>
      <c r="N740" s="221"/>
      <c r="O740" s="118" t="str">
        <f ca="1">IF(D740="цвет",SUM(O741:INDIRECT("N"&amp;R740)),IF(SUM(E740:N740)=0,"",SUM(E740:N740)))</f>
        <v/>
      </c>
      <c r="P740" s="109" t="s">
        <v>54</v>
      </c>
      <c r="Q740" s="110">
        <f t="shared" si="22"/>
        <v>7408</v>
      </c>
      <c r="R740" s="111">
        <f t="shared" ca="1" si="23"/>
        <v>740</v>
      </c>
      <c r="S740" s="119"/>
      <c r="T740" s="120"/>
      <c r="U740" s="114" t="e">
        <f>VLOOKUP(C740,Лист2!A$1:B$899,2,FALSE)</f>
        <v>#N/A</v>
      </c>
      <c r="V740" s="114"/>
      <c r="W740" s="114"/>
      <c r="X740" s="114"/>
      <c r="Y740" s="114"/>
      <c r="Z740" s="114"/>
    </row>
    <row r="741" spans="1:26" ht="23.1" customHeight="1" thickBot="1" x14ac:dyDescent="0.3">
      <c r="A741" s="67"/>
      <c r="B741" s="50" t="s">
        <v>132</v>
      </c>
      <c r="C741" s="51"/>
      <c r="D741" s="52"/>
      <c r="E741" s="53"/>
      <c r="F741" s="53"/>
      <c r="G741" s="53"/>
      <c r="H741" s="53"/>
      <c r="I741" s="53"/>
      <c r="J741" s="53"/>
      <c r="K741" s="53"/>
      <c r="L741" s="53"/>
      <c r="M741" s="53"/>
      <c r="N741" s="54"/>
      <c r="O741" s="77" t="str">
        <f ca="1">IF(D741="цвет",SUM(O742:INDIRECT("N"&amp;R741)),IF(SUM(E741:N741)=0,"",SUM(E741:N741)))</f>
        <v/>
      </c>
      <c r="P741" s="55" t="s">
        <v>54</v>
      </c>
      <c r="Q741" s="43">
        <f t="shared" si="22"/>
        <v>7408</v>
      </c>
      <c r="R741" s="57">
        <f t="shared" ca="1" si="23"/>
        <v>746</v>
      </c>
      <c r="U741" s="114" t="e">
        <f>VLOOKUP(C741,Лист2!A$1:B$899,2,FALSE)</f>
        <v>#N/A</v>
      </c>
    </row>
    <row r="742" spans="1:26" ht="17.25" thickBot="1" x14ac:dyDescent="0.3">
      <c r="A742" s="69"/>
      <c r="B742" s="230" t="s">
        <v>130</v>
      </c>
      <c r="C742" s="70">
        <v>2080</v>
      </c>
      <c r="D742" s="83" t="s">
        <v>9</v>
      </c>
      <c r="E742" s="84" t="s">
        <v>10</v>
      </c>
      <c r="F742" s="61" t="s">
        <v>11</v>
      </c>
      <c r="G742" s="61" t="s">
        <v>12</v>
      </c>
      <c r="H742" s="61" t="s">
        <v>13</v>
      </c>
      <c r="I742" s="61" t="s">
        <v>14</v>
      </c>
      <c r="J742" s="61" t="s">
        <v>15</v>
      </c>
      <c r="K742" s="61" t="s">
        <v>16</v>
      </c>
      <c r="L742" s="61"/>
      <c r="M742" s="61"/>
      <c r="N742" s="85"/>
      <c r="O742" s="65">
        <f ca="1">IF(D742="цвет",SUM(O743:INDIRECT("N"&amp;R742)),IF(SUM(E742:N742)=0,"",SUM(E742:N742)))</f>
        <v>0</v>
      </c>
      <c r="P742" s="55">
        <v>2194</v>
      </c>
      <c r="Q742" s="43">
        <f t="shared" si="22"/>
        <v>2080</v>
      </c>
      <c r="R742" s="57">
        <f t="shared" ca="1" si="23"/>
        <v>746</v>
      </c>
      <c r="S742" s="71">
        <f>IF(U742&gt;0,ROUND((U742),0),ROUND((P742*$P$1),0))</f>
        <v>950</v>
      </c>
      <c r="T742" s="72">
        <f ca="1">O742*S742</f>
        <v>0</v>
      </c>
      <c r="U742" s="114">
        <f>VLOOKUP(C742,Лист2!A$1:B$899,2,FALSE)</f>
        <v>950</v>
      </c>
    </row>
    <row r="743" spans="1:26" ht="17.25" thickBot="1" x14ac:dyDescent="0.3">
      <c r="A743" s="69"/>
      <c r="B743" s="231"/>
      <c r="C743" s="62"/>
      <c r="D743" s="4" t="s">
        <v>42</v>
      </c>
      <c r="E743" s="144"/>
      <c r="F743" s="5"/>
      <c r="G743" s="5"/>
      <c r="H743" s="5"/>
      <c r="I743" s="5"/>
      <c r="J743" s="5"/>
      <c r="K743" s="5"/>
      <c r="L743" s="5"/>
      <c r="M743" s="5"/>
      <c r="N743" s="5"/>
      <c r="O743" s="77" t="str">
        <f ca="1">IF(D743="цвет",SUM(O744:INDIRECT("N"&amp;R743)),IF(SUM(E743:N743)=0,"",SUM(E743:N743)))</f>
        <v/>
      </c>
      <c r="P743" s="55" t="s">
        <v>54</v>
      </c>
      <c r="Q743" s="43">
        <f t="shared" si="22"/>
        <v>2080</v>
      </c>
      <c r="R743" s="57">
        <f t="shared" ca="1" si="23"/>
        <v>746</v>
      </c>
      <c r="S743" s="56"/>
      <c r="T743" s="63"/>
      <c r="U743" s="114" t="e">
        <f>VLOOKUP(C743,Лист2!A$1:B$899,2,FALSE)</f>
        <v>#N/A</v>
      </c>
    </row>
    <row r="744" spans="1:26" ht="17.25" thickBot="1" x14ac:dyDescent="0.3">
      <c r="A744" s="69"/>
      <c r="B744" s="231"/>
      <c r="C744" s="62"/>
      <c r="D744" s="4" t="s">
        <v>31</v>
      </c>
      <c r="E744" s="5"/>
      <c r="F744" s="5"/>
      <c r="G744" s="5"/>
      <c r="H744" s="5"/>
      <c r="I744" s="5"/>
      <c r="J744" s="5"/>
      <c r="K744" s="5"/>
      <c r="L744" s="5"/>
      <c r="M744" s="5"/>
      <c r="N744" s="5"/>
      <c r="O744" s="77" t="str">
        <f ca="1">IF(D744="цвет",SUM(O745:INDIRECT("N"&amp;R744)),IF(SUM(E744:N744)=0,"",SUM(E744:N744)))</f>
        <v/>
      </c>
      <c r="P744" s="55" t="s">
        <v>54</v>
      </c>
      <c r="Q744" s="43">
        <f t="shared" si="22"/>
        <v>2080</v>
      </c>
      <c r="R744" s="57">
        <f t="shared" ca="1" si="23"/>
        <v>746</v>
      </c>
      <c r="S744" s="56"/>
      <c r="T744" s="63"/>
      <c r="U744" s="114" t="e">
        <f>VLOOKUP(C744,Лист2!A$1:B$899,2,FALSE)</f>
        <v>#N/A</v>
      </c>
    </row>
    <row r="745" spans="1:26" ht="117.75" customHeight="1" x14ac:dyDescent="0.25">
      <c r="A745" s="69"/>
      <c r="B745" s="232"/>
      <c r="C745" s="74"/>
      <c r="D745" s="234" t="s">
        <v>401</v>
      </c>
      <c r="E745" s="235"/>
      <c r="F745" s="235"/>
      <c r="G745" s="235"/>
      <c r="H745" s="235"/>
      <c r="I745" s="235"/>
      <c r="J745" s="235"/>
      <c r="K745" s="235"/>
      <c r="L745" s="235"/>
      <c r="M745" s="235"/>
      <c r="N745" s="236"/>
      <c r="O745" s="77" t="str">
        <f ca="1">IF(D745="цвет",SUM(O746:INDIRECT("N"&amp;R745)),IF(SUM(E745:N745)=0,"",SUM(E745:N745)))</f>
        <v/>
      </c>
      <c r="P745" s="55" t="s">
        <v>54</v>
      </c>
      <c r="Q745" s="43">
        <f t="shared" si="22"/>
        <v>2080</v>
      </c>
      <c r="R745" s="57">
        <f t="shared" ca="1" si="23"/>
        <v>746</v>
      </c>
      <c r="S745" s="56"/>
      <c r="T745" s="63"/>
      <c r="U745" s="114" t="e">
        <f>VLOOKUP(C745,Лист2!A$1:B$899,2,FALSE)</f>
        <v>#N/A</v>
      </c>
    </row>
    <row r="746" spans="1:26" ht="17.45" customHeight="1" thickBot="1" x14ac:dyDescent="0.3">
      <c r="A746" s="69"/>
      <c r="B746" s="233"/>
      <c r="C746" s="64"/>
      <c r="D746" s="219" t="str">
        <f>HYPERLINK("https://miamia.ru/search/index.php?q="&amp;Q746&amp;"&amp;s=Поиск?utm_source=Excel&amp;utm_medium=Nalichie&amp;utm_content="&amp;Q746&amp;"","Посмотреть большую фотографию на сайте")</f>
        <v>Посмотреть большую фотографию на сайте</v>
      </c>
      <c r="E746" s="220"/>
      <c r="F746" s="220"/>
      <c r="G746" s="220"/>
      <c r="H746" s="220"/>
      <c r="I746" s="220"/>
      <c r="J746" s="220"/>
      <c r="K746" s="220"/>
      <c r="L746" s="220"/>
      <c r="M746" s="220"/>
      <c r="N746" s="221"/>
      <c r="O746" s="77" t="str">
        <f ca="1">IF(D746="цвет",SUM(O747:INDIRECT("N"&amp;R746)),IF(SUM(E746:N746)=0,"",SUM(E746:N746)))</f>
        <v/>
      </c>
      <c r="P746" s="55" t="s">
        <v>54</v>
      </c>
      <c r="Q746" s="43">
        <f t="shared" si="22"/>
        <v>2080</v>
      </c>
      <c r="R746" s="57">
        <f t="shared" ca="1" si="23"/>
        <v>746</v>
      </c>
      <c r="S746" s="56"/>
      <c r="T746" s="63"/>
      <c r="U746" s="114" t="e">
        <f>VLOOKUP(C746,Лист2!A$1:B$899,2,FALSE)</f>
        <v>#N/A</v>
      </c>
    </row>
    <row r="747" spans="1:26" ht="17.25" thickBot="1" x14ac:dyDescent="0.3">
      <c r="A747" s="69"/>
      <c r="B747" s="230" t="s">
        <v>130</v>
      </c>
      <c r="C747" s="70">
        <v>2081</v>
      </c>
      <c r="D747" s="83" t="s">
        <v>9</v>
      </c>
      <c r="E747" s="84" t="s">
        <v>10</v>
      </c>
      <c r="F747" s="61" t="s">
        <v>11</v>
      </c>
      <c r="G747" s="61" t="s">
        <v>12</v>
      </c>
      <c r="H747" s="61" t="s">
        <v>13</v>
      </c>
      <c r="I747" s="61" t="s">
        <v>14</v>
      </c>
      <c r="J747" s="61" t="s">
        <v>15</v>
      </c>
      <c r="K747" s="61" t="s">
        <v>16</v>
      </c>
      <c r="L747" s="61"/>
      <c r="M747" s="61"/>
      <c r="N747" s="85"/>
      <c r="O747" s="65">
        <f ca="1">IF(D747="цвет",SUM(O748:INDIRECT("N"&amp;R747)),IF(SUM(E747:N747)=0,"",SUM(E747:N747)))</f>
        <v>0</v>
      </c>
      <c r="P747" s="55">
        <v>2453</v>
      </c>
      <c r="Q747" s="43">
        <f t="shared" si="22"/>
        <v>2081</v>
      </c>
      <c r="R747" s="57">
        <f t="shared" ca="1" si="23"/>
        <v>751</v>
      </c>
      <c r="S747" s="71">
        <f>IF(U747&gt;0,ROUND((U747),0),ROUND((P747*$P$1),0))</f>
        <v>950</v>
      </c>
      <c r="T747" s="72">
        <f ca="1">O747*S747</f>
        <v>0</v>
      </c>
      <c r="U747" s="114">
        <f>VLOOKUP(C747,Лист2!A$1:B$899,2,FALSE)</f>
        <v>950</v>
      </c>
    </row>
    <row r="748" spans="1:26" ht="17.25" thickBot="1" x14ac:dyDescent="0.3">
      <c r="A748" s="69"/>
      <c r="B748" s="231"/>
      <c r="C748" s="62"/>
      <c r="D748" s="4" t="s">
        <v>42</v>
      </c>
      <c r="E748" s="275"/>
      <c r="F748" s="5"/>
      <c r="G748" s="5"/>
      <c r="H748" s="5"/>
      <c r="I748" s="5"/>
      <c r="J748" s="5"/>
      <c r="K748" s="5"/>
      <c r="L748" s="5"/>
      <c r="M748" s="5"/>
      <c r="N748" s="5"/>
      <c r="O748" s="77" t="str">
        <f ca="1">IF(D748="цвет",SUM(O749:INDIRECT("N"&amp;R748)),IF(SUM(E748:N748)=0,"",SUM(E748:N748)))</f>
        <v/>
      </c>
      <c r="P748" s="55" t="s">
        <v>54</v>
      </c>
      <c r="Q748" s="43">
        <f t="shared" si="22"/>
        <v>2081</v>
      </c>
      <c r="R748" s="57">
        <f t="shared" ca="1" si="23"/>
        <v>751</v>
      </c>
      <c r="S748" s="56"/>
      <c r="T748" s="63"/>
      <c r="U748" s="114" t="e">
        <f>VLOOKUP(C748,Лист2!A$1:B$899,2,FALSE)</f>
        <v>#N/A</v>
      </c>
    </row>
    <row r="749" spans="1:26" ht="17.25" thickBot="1" x14ac:dyDescent="0.3">
      <c r="A749" s="69"/>
      <c r="B749" s="231"/>
      <c r="C749" s="62"/>
      <c r="D749" s="4" t="s">
        <v>31</v>
      </c>
      <c r="E749" s="144"/>
      <c r="F749" s="5"/>
      <c r="G749" s="5"/>
      <c r="H749" s="5"/>
      <c r="I749" s="5"/>
      <c r="J749" s="5"/>
      <c r="K749" s="5"/>
      <c r="L749" s="5"/>
      <c r="M749" s="5"/>
      <c r="N749" s="5"/>
      <c r="O749" s="77" t="str">
        <f ca="1">IF(D749="цвет",SUM(O750:INDIRECT("N"&amp;R749)),IF(SUM(E749:N749)=0,"",SUM(E749:N749)))</f>
        <v/>
      </c>
      <c r="P749" s="55" t="s">
        <v>54</v>
      </c>
      <c r="Q749" s="43">
        <f t="shared" si="22"/>
        <v>2081</v>
      </c>
      <c r="R749" s="57">
        <f t="shared" ca="1" si="23"/>
        <v>751</v>
      </c>
      <c r="S749" s="56"/>
      <c r="T749" s="63"/>
      <c r="U749" s="114" t="e">
        <f>VLOOKUP(C749,Лист2!A$1:B$899,2,FALSE)</f>
        <v>#N/A</v>
      </c>
    </row>
    <row r="750" spans="1:26" ht="117.75" customHeight="1" x14ac:dyDescent="0.25">
      <c r="A750" s="69"/>
      <c r="B750" s="232"/>
      <c r="C750" s="74"/>
      <c r="D750" s="234" t="s">
        <v>402</v>
      </c>
      <c r="E750" s="235"/>
      <c r="F750" s="235"/>
      <c r="G750" s="235"/>
      <c r="H750" s="235"/>
      <c r="I750" s="235"/>
      <c r="J750" s="235"/>
      <c r="K750" s="235"/>
      <c r="L750" s="235"/>
      <c r="M750" s="235"/>
      <c r="N750" s="236"/>
      <c r="O750" s="77" t="str">
        <f ca="1">IF(D750="цвет",SUM(O751:INDIRECT("N"&amp;R750)),IF(SUM(E750:N750)=0,"",SUM(E750:N750)))</f>
        <v/>
      </c>
      <c r="P750" s="55" t="s">
        <v>54</v>
      </c>
      <c r="Q750" s="43">
        <f t="shared" si="22"/>
        <v>2081</v>
      </c>
      <c r="R750" s="57">
        <f t="shared" ca="1" si="23"/>
        <v>751</v>
      </c>
      <c r="S750" s="56"/>
      <c r="T750" s="63"/>
      <c r="U750" s="114" t="e">
        <f>VLOOKUP(C750,Лист2!A$1:B$899,2,FALSE)</f>
        <v>#N/A</v>
      </c>
    </row>
    <row r="751" spans="1:26" ht="17.45" customHeight="1" thickBot="1" x14ac:dyDescent="0.3">
      <c r="A751" s="69"/>
      <c r="B751" s="233"/>
      <c r="C751" s="64"/>
      <c r="D751" s="219" t="str">
        <f>HYPERLINK("https://miamia.ru/search/index.php?q="&amp;Q751&amp;"&amp;s=Поиск?utm_source=Excel&amp;utm_medium=Nalichie&amp;utm_content="&amp;Q751&amp;"","Посмотреть большую фотографию на сайте")</f>
        <v>Посмотреть большую фотографию на сайте</v>
      </c>
      <c r="E751" s="220"/>
      <c r="F751" s="220"/>
      <c r="G751" s="220"/>
      <c r="H751" s="220"/>
      <c r="I751" s="220"/>
      <c r="J751" s="220"/>
      <c r="K751" s="220"/>
      <c r="L751" s="220"/>
      <c r="M751" s="220"/>
      <c r="N751" s="221"/>
      <c r="O751" s="77" t="str">
        <f ca="1">IF(D751="цвет",SUM(O752:INDIRECT("N"&amp;R751)),IF(SUM(E751:N751)=0,"",SUM(E751:N751)))</f>
        <v/>
      </c>
      <c r="P751" s="55" t="s">
        <v>54</v>
      </c>
      <c r="Q751" s="43">
        <f t="shared" si="22"/>
        <v>2081</v>
      </c>
      <c r="R751" s="57">
        <f t="shared" ca="1" si="23"/>
        <v>751</v>
      </c>
      <c r="S751" s="56"/>
      <c r="T751" s="63"/>
      <c r="U751" s="114" t="e">
        <f>VLOOKUP(C751,Лист2!A$1:B$899,2,FALSE)</f>
        <v>#N/A</v>
      </c>
    </row>
    <row r="752" spans="1:26" ht="17.25" thickBot="1" x14ac:dyDescent="0.3">
      <c r="A752" s="69"/>
      <c r="B752" s="230" t="s">
        <v>130</v>
      </c>
      <c r="C752" s="70">
        <v>2082</v>
      </c>
      <c r="D752" s="83" t="s">
        <v>9</v>
      </c>
      <c r="E752" s="84" t="s">
        <v>10</v>
      </c>
      <c r="F752" s="61" t="s">
        <v>11</v>
      </c>
      <c r="G752" s="61" t="s">
        <v>12</v>
      </c>
      <c r="H752" s="61" t="s">
        <v>13</v>
      </c>
      <c r="I752" s="61" t="s">
        <v>14</v>
      </c>
      <c r="J752" s="61" t="s">
        <v>15</v>
      </c>
      <c r="K752" s="61" t="s">
        <v>16</v>
      </c>
      <c r="L752" s="61"/>
      <c r="M752" s="61"/>
      <c r="N752" s="85"/>
      <c r="O752" s="65">
        <f ca="1">IF(D752="цвет",SUM(O753:INDIRECT("N"&amp;R752)),IF(SUM(E752:N752)=0,"",SUM(E752:N752)))</f>
        <v>0</v>
      </c>
      <c r="P752" s="55">
        <v>2194</v>
      </c>
      <c r="Q752" s="43">
        <f t="shared" si="22"/>
        <v>2082</v>
      </c>
      <c r="R752" s="57">
        <f t="shared" ca="1" si="23"/>
        <v>756</v>
      </c>
      <c r="S752" s="71">
        <f>IF(U752&gt;0,ROUND((U752),0),ROUND((P752*$P$1),0))</f>
        <v>750</v>
      </c>
      <c r="T752" s="72">
        <f ca="1">O752*S752</f>
        <v>0</v>
      </c>
      <c r="U752" s="114">
        <f>VLOOKUP(C752,Лист2!A$1:B$899,2,FALSE)</f>
        <v>750</v>
      </c>
    </row>
    <row r="753" spans="1:21" ht="17.25" thickBot="1" x14ac:dyDescent="0.3">
      <c r="A753" s="69"/>
      <c r="B753" s="231"/>
      <c r="C753" s="62"/>
      <c r="D753" s="4" t="s">
        <v>42</v>
      </c>
      <c r="E753" s="275"/>
      <c r="F753" s="275"/>
      <c r="G753" s="144"/>
      <c r="H753" s="5"/>
      <c r="I753" s="5"/>
      <c r="J753" s="5"/>
      <c r="K753" s="5"/>
      <c r="L753" s="5"/>
      <c r="M753" s="5"/>
      <c r="N753" s="5"/>
      <c r="O753" s="77" t="str">
        <f ca="1">IF(D753="цвет",SUM(O754:INDIRECT("N"&amp;R753)),IF(SUM(E753:N753)=0,"",SUM(E753:N753)))</f>
        <v/>
      </c>
      <c r="P753" s="55" t="s">
        <v>54</v>
      </c>
      <c r="Q753" s="43">
        <f t="shared" si="22"/>
        <v>2082</v>
      </c>
      <c r="R753" s="57">
        <f t="shared" ca="1" si="23"/>
        <v>756</v>
      </c>
      <c r="S753" s="56"/>
      <c r="T753" s="63"/>
      <c r="U753" s="114" t="e">
        <f>VLOOKUP(C753,Лист2!A$1:B$899,2,FALSE)</f>
        <v>#N/A</v>
      </c>
    </row>
    <row r="754" spans="1:21" ht="17.25" thickBot="1" x14ac:dyDescent="0.3">
      <c r="A754" s="69"/>
      <c r="B754" s="231"/>
      <c r="C754" s="62"/>
      <c r="D754" s="4" t="s">
        <v>31</v>
      </c>
      <c r="E754" s="144"/>
      <c r="F754" s="275"/>
      <c r="G754" s="275"/>
      <c r="H754" s="275"/>
      <c r="I754" s="144"/>
      <c r="J754" s="5"/>
      <c r="K754" s="5"/>
      <c r="L754" s="5"/>
      <c r="M754" s="5"/>
      <c r="N754" s="5"/>
      <c r="O754" s="77" t="str">
        <f ca="1">IF(D754="цвет",SUM(O755:INDIRECT("N"&amp;R754)),IF(SUM(E754:N754)=0,"",SUM(E754:N754)))</f>
        <v/>
      </c>
      <c r="P754" s="55" t="s">
        <v>54</v>
      </c>
      <c r="Q754" s="43">
        <f t="shared" si="22"/>
        <v>2082</v>
      </c>
      <c r="R754" s="57">
        <f t="shared" ca="1" si="23"/>
        <v>756</v>
      </c>
      <c r="S754" s="56"/>
      <c r="T754" s="63"/>
      <c r="U754" s="114" t="e">
        <f>VLOOKUP(C754,Лист2!A$1:B$899,2,FALSE)</f>
        <v>#N/A</v>
      </c>
    </row>
    <row r="755" spans="1:21" ht="117.75" customHeight="1" x14ac:dyDescent="0.25">
      <c r="A755" s="69"/>
      <c r="B755" s="232"/>
      <c r="C755" s="74"/>
      <c r="D755" s="234" t="s">
        <v>403</v>
      </c>
      <c r="E755" s="235"/>
      <c r="F755" s="235"/>
      <c r="G755" s="235"/>
      <c r="H755" s="235"/>
      <c r="I755" s="235"/>
      <c r="J755" s="235"/>
      <c r="K755" s="235"/>
      <c r="L755" s="235"/>
      <c r="M755" s="235"/>
      <c r="N755" s="236"/>
      <c r="O755" s="77" t="str">
        <f ca="1">IF(D755="цвет",SUM(O756:INDIRECT("N"&amp;R755)),IF(SUM(E755:N755)=0,"",SUM(E755:N755)))</f>
        <v/>
      </c>
      <c r="P755" s="55" t="s">
        <v>54</v>
      </c>
      <c r="Q755" s="43">
        <f t="shared" si="22"/>
        <v>2082</v>
      </c>
      <c r="R755" s="57">
        <f t="shared" ca="1" si="23"/>
        <v>756</v>
      </c>
      <c r="S755" s="56"/>
      <c r="T755" s="63"/>
      <c r="U755" s="114" t="e">
        <f>VLOOKUP(C755,Лист2!A$1:B$899,2,FALSE)</f>
        <v>#N/A</v>
      </c>
    </row>
    <row r="756" spans="1:21" ht="17.45" customHeight="1" thickBot="1" x14ac:dyDescent="0.3">
      <c r="A756" s="69"/>
      <c r="B756" s="233"/>
      <c r="C756" s="64"/>
      <c r="D756" s="219" t="str">
        <f>HYPERLINK("https://miamia.ru/search/index.php?q="&amp;Q756&amp;"&amp;s=Поиск?utm_source=Excel&amp;utm_medium=Nalichie&amp;utm_content="&amp;Q756&amp;"","Посмотреть большую фотографию на сайте")</f>
        <v>Посмотреть большую фотографию на сайте</v>
      </c>
      <c r="E756" s="220"/>
      <c r="F756" s="220"/>
      <c r="G756" s="220"/>
      <c r="H756" s="220"/>
      <c r="I756" s="220"/>
      <c r="J756" s="220"/>
      <c r="K756" s="220"/>
      <c r="L756" s="220"/>
      <c r="M756" s="220"/>
      <c r="N756" s="221"/>
      <c r="O756" s="77" t="str">
        <f ca="1">IF(D756="цвет",SUM(O757:INDIRECT("N"&amp;R756)),IF(SUM(E756:N756)=0,"",SUM(E756:N756)))</f>
        <v/>
      </c>
      <c r="P756" s="55" t="s">
        <v>54</v>
      </c>
      <c r="Q756" s="43">
        <f t="shared" si="22"/>
        <v>2082</v>
      </c>
      <c r="R756" s="57">
        <f t="shared" ca="1" si="23"/>
        <v>756</v>
      </c>
      <c r="S756" s="56"/>
      <c r="T756" s="63"/>
      <c r="U756" s="114" t="e">
        <f>VLOOKUP(C756,Лист2!A$1:B$899,2,FALSE)</f>
        <v>#N/A</v>
      </c>
    </row>
    <row r="757" spans="1:21" ht="17.25" thickBot="1" x14ac:dyDescent="0.3">
      <c r="A757" s="69"/>
      <c r="B757" s="230" t="s">
        <v>130</v>
      </c>
      <c r="C757" s="70">
        <v>2084</v>
      </c>
      <c r="D757" s="83" t="s">
        <v>9</v>
      </c>
      <c r="E757" s="84" t="s">
        <v>10</v>
      </c>
      <c r="F757" s="61" t="s">
        <v>11</v>
      </c>
      <c r="G757" s="61" t="s">
        <v>12</v>
      </c>
      <c r="H757" s="61" t="s">
        <v>13</v>
      </c>
      <c r="I757" s="61" t="s">
        <v>14</v>
      </c>
      <c r="J757" s="61" t="s">
        <v>15</v>
      </c>
      <c r="K757" s="61" t="s">
        <v>16</v>
      </c>
      <c r="L757" s="61"/>
      <c r="M757" s="61"/>
      <c r="N757" s="85"/>
      <c r="O757" s="65">
        <f ca="1">IF(D757="цвет",SUM(O758:INDIRECT("N"&amp;R757)),IF(SUM(E757:N757)=0,"",SUM(E757:N757)))</f>
        <v>0</v>
      </c>
      <c r="P757" s="55">
        <v>2324</v>
      </c>
      <c r="Q757" s="43">
        <f t="shared" si="22"/>
        <v>2084</v>
      </c>
      <c r="R757" s="57">
        <f t="shared" ca="1" si="23"/>
        <v>761</v>
      </c>
      <c r="S757" s="71">
        <f>IF(U757&gt;0,ROUND((U757),0),ROUND((P757*$P$1),0))</f>
        <v>950</v>
      </c>
      <c r="T757" s="72">
        <f ca="1">O757*S757</f>
        <v>0</v>
      </c>
      <c r="U757" s="114">
        <f>VLOOKUP(C757,Лист2!A$1:B$899,2,FALSE)</f>
        <v>950</v>
      </c>
    </row>
    <row r="758" spans="1:21" ht="17.25" thickBot="1" x14ac:dyDescent="0.3">
      <c r="A758" s="69"/>
      <c r="B758" s="231"/>
      <c r="C758" s="62"/>
      <c r="D758" s="4" t="s">
        <v>42</v>
      </c>
      <c r="E758" s="5"/>
      <c r="F758" s="5"/>
      <c r="G758" s="5"/>
      <c r="H758" s="5"/>
      <c r="I758" s="5"/>
      <c r="J758" s="5"/>
      <c r="K758" s="5"/>
      <c r="L758" s="5"/>
      <c r="M758" s="5"/>
      <c r="N758" s="5"/>
      <c r="O758" s="77" t="str">
        <f ca="1">IF(D758="цвет",SUM(O759:INDIRECT("N"&amp;R758)),IF(SUM(E758:N758)=0,"",SUM(E758:N758)))</f>
        <v/>
      </c>
      <c r="P758" s="55" t="s">
        <v>54</v>
      </c>
      <c r="Q758" s="43">
        <f t="shared" si="22"/>
        <v>2084</v>
      </c>
      <c r="R758" s="57">
        <f t="shared" ca="1" si="23"/>
        <v>761</v>
      </c>
      <c r="S758" s="56"/>
      <c r="T758" s="63"/>
      <c r="U758" s="114" t="e">
        <f>VLOOKUP(C758,Лист2!A$1:B$899,2,FALSE)</f>
        <v>#N/A</v>
      </c>
    </row>
    <row r="759" spans="1:21" ht="17.25" thickBot="1" x14ac:dyDescent="0.3">
      <c r="A759" s="69"/>
      <c r="B759" s="231"/>
      <c r="C759" s="62"/>
      <c r="D759" s="4" t="s">
        <v>31</v>
      </c>
      <c r="E759" s="144"/>
      <c r="F759" s="5"/>
      <c r="G759" s="5"/>
      <c r="H759" s="5"/>
      <c r="I759" s="5"/>
      <c r="J759" s="5"/>
      <c r="K759" s="5"/>
      <c r="L759" s="5"/>
      <c r="M759" s="5"/>
      <c r="N759" s="5"/>
      <c r="O759" s="77" t="str">
        <f ca="1">IF(D759="цвет",SUM(O760:INDIRECT("N"&amp;R759)),IF(SUM(E759:N759)=0,"",SUM(E759:N759)))</f>
        <v/>
      </c>
      <c r="P759" s="55" t="s">
        <v>54</v>
      </c>
      <c r="Q759" s="43">
        <f t="shared" si="22"/>
        <v>2084</v>
      </c>
      <c r="R759" s="57">
        <f t="shared" ca="1" si="23"/>
        <v>761</v>
      </c>
      <c r="S759" s="56"/>
      <c r="T759" s="63"/>
      <c r="U759" s="114" t="e">
        <f>VLOOKUP(C759,Лист2!A$1:B$899,2,FALSE)</f>
        <v>#N/A</v>
      </c>
    </row>
    <row r="760" spans="1:21" ht="117.75" customHeight="1" x14ac:dyDescent="0.25">
      <c r="A760" s="69"/>
      <c r="B760" s="232"/>
      <c r="C760" s="74"/>
      <c r="D760" s="234" t="s">
        <v>404</v>
      </c>
      <c r="E760" s="235"/>
      <c r="F760" s="235"/>
      <c r="G760" s="235"/>
      <c r="H760" s="235"/>
      <c r="I760" s="235"/>
      <c r="J760" s="235"/>
      <c r="K760" s="235"/>
      <c r="L760" s="235"/>
      <c r="M760" s="235"/>
      <c r="N760" s="236"/>
      <c r="O760" s="77" t="str">
        <f ca="1">IF(D760="цвет",SUM(O761:INDIRECT("N"&amp;R760)),IF(SUM(E760:N760)=0,"",SUM(E760:N760)))</f>
        <v/>
      </c>
      <c r="P760" s="55" t="s">
        <v>54</v>
      </c>
      <c r="Q760" s="43">
        <f t="shared" si="22"/>
        <v>2084</v>
      </c>
      <c r="R760" s="57">
        <f t="shared" ca="1" si="23"/>
        <v>761</v>
      </c>
      <c r="S760" s="56"/>
      <c r="T760" s="63"/>
      <c r="U760" s="114" t="e">
        <f>VLOOKUP(C760,Лист2!A$1:B$899,2,FALSE)</f>
        <v>#N/A</v>
      </c>
    </row>
    <row r="761" spans="1:21" ht="17.45" customHeight="1" thickBot="1" x14ac:dyDescent="0.3">
      <c r="A761" s="69"/>
      <c r="B761" s="233"/>
      <c r="C761" s="64"/>
      <c r="D761" s="219" t="str">
        <f>HYPERLINK("https://miamia.ru/search/index.php?q="&amp;Q761&amp;"&amp;s=Поиск?utm_source=Excel&amp;utm_medium=Nalichie&amp;utm_content="&amp;Q761&amp;"","Посмотреть большую фотографию на сайте")</f>
        <v>Посмотреть большую фотографию на сайте</v>
      </c>
      <c r="E761" s="220"/>
      <c r="F761" s="220"/>
      <c r="G761" s="220"/>
      <c r="H761" s="220"/>
      <c r="I761" s="220"/>
      <c r="J761" s="220"/>
      <c r="K761" s="220"/>
      <c r="L761" s="220"/>
      <c r="M761" s="220"/>
      <c r="N761" s="221"/>
      <c r="O761" s="77" t="str">
        <f ca="1">IF(D761="цвет",SUM(O762:INDIRECT("N"&amp;R761)),IF(SUM(E761:N761)=0,"",SUM(E761:N761)))</f>
        <v/>
      </c>
      <c r="P761" s="55" t="s">
        <v>54</v>
      </c>
      <c r="Q761" s="43">
        <f t="shared" si="22"/>
        <v>2084</v>
      </c>
      <c r="R761" s="57">
        <f t="shared" ca="1" si="23"/>
        <v>761</v>
      </c>
      <c r="S761" s="56"/>
      <c r="T761" s="63"/>
      <c r="U761" s="114" t="e">
        <f>VLOOKUP(C761,Лист2!A$1:B$899,2,FALSE)</f>
        <v>#N/A</v>
      </c>
    </row>
    <row r="762" spans="1:21" ht="17.25" thickBot="1" x14ac:dyDescent="0.3">
      <c r="A762" s="69"/>
      <c r="B762" s="230" t="s">
        <v>130</v>
      </c>
      <c r="C762" s="70">
        <v>2087</v>
      </c>
      <c r="D762" s="83" t="s">
        <v>9</v>
      </c>
      <c r="E762" s="84" t="s">
        <v>10</v>
      </c>
      <c r="F762" s="84" t="s">
        <v>17</v>
      </c>
      <c r="G762" s="61" t="s">
        <v>18</v>
      </c>
      <c r="H762" s="61" t="s">
        <v>15</v>
      </c>
      <c r="I762" s="61"/>
      <c r="J762" s="61"/>
      <c r="K762" s="61"/>
      <c r="L762" s="61"/>
      <c r="M762" s="61"/>
      <c r="N762" s="85"/>
      <c r="O762" s="65">
        <f ca="1">IF(D762="цвет",SUM(O763:INDIRECT("N"&amp;R762)),IF(SUM(E762:N762)=0,"",SUM(E762:N762)))</f>
        <v>0</v>
      </c>
      <c r="P762" s="55">
        <v>2324</v>
      </c>
      <c r="Q762" s="43">
        <f t="shared" si="22"/>
        <v>2087</v>
      </c>
      <c r="R762" s="57">
        <f t="shared" ca="1" si="23"/>
        <v>766</v>
      </c>
      <c r="S762" s="71">
        <f>IF(U762&gt;0,ROUND((U762),0),ROUND((P762*$P$1),0))</f>
        <v>950</v>
      </c>
      <c r="T762" s="72">
        <f ca="1">O762*S762</f>
        <v>0</v>
      </c>
      <c r="U762" s="114">
        <f>VLOOKUP(C762,Лист2!A$1:B$899,2,FALSE)</f>
        <v>950</v>
      </c>
    </row>
    <row r="763" spans="1:21" ht="17.25" thickBot="1" x14ac:dyDescent="0.3">
      <c r="A763" s="69"/>
      <c r="B763" s="231"/>
      <c r="C763" s="62"/>
      <c r="D763" s="4" t="s">
        <v>42</v>
      </c>
      <c r="E763" s="5"/>
      <c r="F763" s="5"/>
      <c r="G763" s="5"/>
      <c r="H763" s="5"/>
      <c r="I763" s="5"/>
      <c r="J763" s="5"/>
      <c r="K763" s="5"/>
      <c r="L763" s="5"/>
      <c r="M763" s="5"/>
      <c r="N763" s="5"/>
      <c r="O763" s="77" t="str">
        <f ca="1">IF(D763="цвет",SUM(O764:INDIRECT("N"&amp;R763)),IF(SUM(E763:N763)=0,"",SUM(E763:N763)))</f>
        <v/>
      </c>
      <c r="P763" s="55" t="s">
        <v>54</v>
      </c>
      <c r="Q763" s="43">
        <f t="shared" si="22"/>
        <v>2087</v>
      </c>
      <c r="R763" s="57">
        <f t="shared" ca="1" si="23"/>
        <v>766</v>
      </c>
      <c r="S763" s="56"/>
      <c r="T763" s="63"/>
      <c r="U763" s="114" t="e">
        <f>VLOOKUP(C763,Лист2!A$1:B$899,2,FALSE)</f>
        <v>#N/A</v>
      </c>
    </row>
    <row r="764" spans="1:21" ht="17.25" thickBot="1" x14ac:dyDescent="0.3">
      <c r="A764" s="69"/>
      <c r="B764" s="231"/>
      <c r="C764" s="62"/>
      <c r="D764" s="4" t="s">
        <v>31</v>
      </c>
      <c r="E764" s="275"/>
      <c r="F764" s="5"/>
      <c r="G764" s="5"/>
      <c r="H764" s="144"/>
      <c r="I764" s="5"/>
      <c r="J764" s="5"/>
      <c r="K764" s="5"/>
      <c r="L764" s="5"/>
      <c r="M764" s="5"/>
      <c r="N764" s="5"/>
      <c r="O764" s="77" t="str">
        <f ca="1">IF(D764="цвет",SUM(O765:INDIRECT("N"&amp;R764)),IF(SUM(E764:N764)=0,"",SUM(E764:N764)))</f>
        <v/>
      </c>
      <c r="P764" s="55" t="s">
        <v>54</v>
      </c>
      <c r="Q764" s="43">
        <f t="shared" si="22"/>
        <v>2087</v>
      </c>
      <c r="R764" s="57">
        <f t="shared" ca="1" si="23"/>
        <v>766</v>
      </c>
      <c r="S764" s="56"/>
      <c r="T764" s="63"/>
      <c r="U764" s="114" t="e">
        <f>VLOOKUP(C764,Лист2!A$1:B$899,2,FALSE)</f>
        <v>#N/A</v>
      </c>
    </row>
    <row r="765" spans="1:21" ht="117.75" customHeight="1" x14ac:dyDescent="0.25">
      <c r="A765" s="69"/>
      <c r="B765" s="232"/>
      <c r="C765" s="74"/>
      <c r="D765" s="234" t="s">
        <v>405</v>
      </c>
      <c r="E765" s="235"/>
      <c r="F765" s="235"/>
      <c r="G765" s="235"/>
      <c r="H765" s="235"/>
      <c r="I765" s="235"/>
      <c r="J765" s="235"/>
      <c r="K765" s="235"/>
      <c r="L765" s="235"/>
      <c r="M765" s="235"/>
      <c r="N765" s="236"/>
      <c r="O765" s="77" t="str">
        <f ca="1">IF(D765="цвет",SUM(O766:INDIRECT("N"&amp;R765)),IF(SUM(E765:N765)=0,"",SUM(E765:N765)))</f>
        <v/>
      </c>
      <c r="P765" s="55" t="s">
        <v>54</v>
      </c>
      <c r="Q765" s="43">
        <f t="shared" si="22"/>
        <v>2087</v>
      </c>
      <c r="R765" s="57">
        <f t="shared" ca="1" si="23"/>
        <v>766</v>
      </c>
      <c r="S765" s="56"/>
      <c r="T765" s="63"/>
      <c r="U765" s="114" t="e">
        <f>VLOOKUP(C765,Лист2!A$1:B$899,2,FALSE)</f>
        <v>#N/A</v>
      </c>
    </row>
    <row r="766" spans="1:21" ht="17.45" customHeight="1" thickBot="1" x14ac:dyDescent="0.3">
      <c r="A766" s="69"/>
      <c r="B766" s="233"/>
      <c r="C766" s="64"/>
      <c r="D766" s="219" t="str">
        <f>HYPERLINK("https://miamia.ru/search/index.php?q="&amp;Q766&amp;"&amp;s=Поиск?utm_source=Excel&amp;utm_medium=Nalichie&amp;utm_content="&amp;Q766&amp;"","Посмотреть большую фотографию на сайте")</f>
        <v>Посмотреть большую фотографию на сайте</v>
      </c>
      <c r="E766" s="220"/>
      <c r="F766" s="220"/>
      <c r="G766" s="220"/>
      <c r="H766" s="220"/>
      <c r="I766" s="220"/>
      <c r="J766" s="220"/>
      <c r="K766" s="220"/>
      <c r="L766" s="220"/>
      <c r="M766" s="220"/>
      <c r="N766" s="221"/>
      <c r="O766" s="77" t="str">
        <f ca="1">IF(D766="цвет",SUM(O767:INDIRECT("N"&amp;R766)),IF(SUM(E766:N766)=0,"",SUM(E766:N766)))</f>
        <v/>
      </c>
      <c r="P766" s="55" t="s">
        <v>54</v>
      </c>
      <c r="Q766" s="43">
        <f t="shared" si="22"/>
        <v>2087</v>
      </c>
      <c r="R766" s="57">
        <f t="shared" ca="1" si="23"/>
        <v>766</v>
      </c>
      <c r="S766" s="56"/>
      <c r="T766" s="63"/>
      <c r="U766" s="114" t="e">
        <f>VLOOKUP(C766,Лист2!A$1:B$899,2,FALSE)</f>
        <v>#N/A</v>
      </c>
    </row>
    <row r="767" spans="1:21" ht="23.1" customHeight="1" thickBot="1" x14ac:dyDescent="0.3">
      <c r="A767" s="67"/>
      <c r="B767" s="50" t="s">
        <v>99</v>
      </c>
      <c r="C767" s="51"/>
      <c r="D767" s="52"/>
      <c r="E767" s="53"/>
      <c r="F767" s="53"/>
      <c r="G767" s="53"/>
      <c r="H767" s="53"/>
      <c r="I767" s="53"/>
      <c r="J767" s="53"/>
      <c r="K767" s="53"/>
      <c r="L767" s="53"/>
      <c r="M767" s="53"/>
      <c r="N767" s="54"/>
      <c r="O767" s="77" t="str">
        <f ca="1">IF(D767="цвет",SUM(O768:INDIRECT("N"&amp;R767)),IF(SUM(E767:N767)=0,"",SUM(E767:N767)))</f>
        <v/>
      </c>
      <c r="P767" s="55" t="s">
        <v>54</v>
      </c>
      <c r="Q767" s="43">
        <f t="shared" si="22"/>
        <v>2087</v>
      </c>
      <c r="R767" s="57">
        <f t="shared" ca="1" si="23"/>
        <v>771</v>
      </c>
      <c r="U767" s="114" t="e">
        <f>VLOOKUP(C767,Лист2!A$1:B$899,2,FALSE)</f>
        <v>#N/A</v>
      </c>
    </row>
    <row r="768" spans="1:21" ht="17.25" thickBot="1" x14ac:dyDescent="0.3">
      <c r="A768" s="69"/>
      <c r="B768" s="230" t="s">
        <v>100</v>
      </c>
      <c r="C768" s="70">
        <v>7300</v>
      </c>
      <c r="D768" s="83" t="s">
        <v>9</v>
      </c>
      <c r="E768" s="84" t="s">
        <v>10</v>
      </c>
      <c r="F768" s="61" t="s">
        <v>11</v>
      </c>
      <c r="G768" s="61" t="s">
        <v>12</v>
      </c>
      <c r="H768" s="61" t="s">
        <v>13</v>
      </c>
      <c r="I768" s="61" t="s">
        <v>14</v>
      </c>
      <c r="J768" s="61" t="s">
        <v>15</v>
      </c>
      <c r="K768" s="61" t="s">
        <v>16</v>
      </c>
      <c r="L768" s="61"/>
      <c r="M768" s="61"/>
      <c r="N768" s="85"/>
      <c r="O768" s="65">
        <f ca="1">IF(D768="цвет",SUM(O769:INDIRECT("N"&amp;R768)),IF(SUM(E768:N768)=0,"",SUM(E768:N768)))</f>
        <v>0</v>
      </c>
      <c r="P768" s="55">
        <v>902</v>
      </c>
      <c r="Q768" s="43">
        <f t="shared" si="22"/>
        <v>7300</v>
      </c>
      <c r="R768" s="57">
        <f t="shared" ca="1" si="23"/>
        <v>771</v>
      </c>
      <c r="S768" s="71">
        <f>IF(U768&gt;0,ROUND((U768),0),ROUND((P768*$P$1),0))</f>
        <v>550</v>
      </c>
      <c r="T768" s="72">
        <f ca="1">O768*S768</f>
        <v>0</v>
      </c>
      <c r="U768" s="114">
        <f>VLOOKUP(C768,Лист2!A$1:B$899,2,FALSE)</f>
        <v>550</v>
      </c>
    </row>
    <row r="769" spans="1:26" ht="17.25" thickBot="1" x14ac:dyDescent="0.3">
      <c r="A769" s="69"/>
      <c r="B769" s="231"/>
      <c r="C769" s="62"/>
      <c r="D769" s="4" t="s">
        <v>101</v>
      </c>
      <c r="E769" s="5"/>
      <c r="F769" s="144"/>
      <c r="G769" s="5"/>
      <c r="H769" s="5"/>
      <c r="I769" s="5"/>
      <c r="J769" s="5"/>
      <c r="K769" s="5"/>
      <c r="L769" s="5"/>
      <c r="M769" s="5"/>
      <c r="N769" s="5"/>
      <c r="O769" s="77" t="str">
        <f ca="1">IF(D769="цвет",SUM(O770:INDIRECT("N"&amp;R769)),IF(SUM(E769:N769)=0,"",SUM(E769:N769)))</f>
        <v/>
      </c>
      <c r="P769" s="55" t="s">
        <v>54</v>
      </c>
      <c r="Q769" s="43">
        <f t="shared" si="22"/>
        <v>7300</v>
      </c>
      <c r="R769" s="57">
        <f t="shared" ca="1" si="23"/>
        <v>771</v>
      </c>
      <c r="S769" s="56"/>
      <c r="T769" s="63"/>
      <c r="U769" s="114" t="e">
        <f>VLOOKUP(C769,Лист2!A$1:B$899,2,FALSE)</f>
        <v>#N/A</v>
      </c>
    </row>
    <row r="770" spans="1:26" ht="135" customHeight="1" x14ac:dyDescent="0.25">
      <c r="A770" s="69"/>
      <c r="B770" s="232"/>
      <c r="C770" s="74"/>
      <c r="D770" s="234" t="s">
        <v>205</v>
      </c>
      <c r="E770" s="235"/>
      <c r="F770" s="235"/>
      <c r="G770" s="235"/>
      <c r="H770" s="235"/>
      <c r="I770" s="235"/>
      <c r="J770" s="235"/>
      <c r="K770" s="235"/>
      <c r="L770" s="235"/>
      <c r="M770" s="235"/>
      <c r="N770" s="236"/>
      <c r="O770" s="77" t="str">
        <f ca="1">IF(D770="цвет",SUM(O771:INDIRECT("N"&amp;R770)),IF(SUM(E770:N770)=0,"",SUM(E770:N770)))</f>
        <v/>
      </c>
      <c r="P770" s="55" t="s">
        <v>54</v>
      </c>
      <c r="Q770" s="43">
        <f t="shared" si="22"/>
        <v>7300</v>
      </c>
      <c r="R770" s="57">
        <f t="shared" ca="1" si="23"/>
        <v>771</v>
      </c>
      <c r="S770" s="56"/>
      <c r="T770" s="63"/>
      <c r="U770" s="114" t="e">
        <f>VLOOKUP(C770,Лист2!A$1:B$899,2,FALSE)</f>
        <v>#N/A</v>
      </c>
    </row>
    <row r="771" spans="1:26" ht="17.45" customHeight="1" thickBot="1" x14ac:dyDescent="0.3">
      <c r="A771" s="69"/>
      <c r="B771" s="233"/>
      <c r="C771" s="64"/>
      <c r="D771" s="219" t="str">
        <f>HYPERLINK("https://miamia.ru/search/index.php?q="&amp;Q771&amp;"&amp;s=Поиск?utm_source=Excel&amp;utm_medium=Nalichie&amp;utm_content="&amp;Q771&amp;"","Посмотреть большую фотографию на сайте")</f>
        <v>Посмотреть большую фотографию на сайте</v>
      </c>
      <c r="E771" s="220"/>
      <c r="F771" s="220"/>
      <c r="G771" s="220"/>
      <c r="H771" s="220"/>
      <c r="I771" s="220"/>
      <c r="J771" s="220"/>
      <c r="K771" s="220"/>
      <c r="L771" s="220"/>
      <c r="M771" s="220"/>
      <c r="N771" s="221"/>
      <c r="O771" s="77" t="str">
        <f ca="1">IF(D771="цвет",SUM(O772:INDIRECT("N"&amp;R771)),IF(SUM(E771:N771)=0,"",SUM(E771:N771)))</f>
        <v/>
      </c>
      <c r="P771" s="55" t="s">
        <v>54</v>
      </c>
      <c r="Q771" s="43">
        <f t="shared" si="22"/>
        <v>7300</v>
      </c>
      <c r="R771" s="57">
        <f t="shared" ca="1" si="23"/>
        <v>771</v>
      </c>
      <c r="S771" s="56"/>
      <c r="T771" s="63"/>
      <c r="U771" s="114" t="e">
        <f>VLOOKUP(C771,Лист2!A$1:B$899,2,FALSE)</f>
        <v>#N/A</v>
      </c>
    </row>
    <row r="772" spans="1:26" ht="17.25" thickBot="1" x14ac:dyDescent="0.3">
      <c r="A772" s="69"/>
      <c r="B772" s="230" t="s">
        <v>100</v>
      </c>
      <c r="C772" s="70">
        <v>7303</v>
      </c>
      <c r="D772" s="83" t="s">
        <v>9</v>
      </c>
      <c r="E772" s="105" t="s">
        <v>17</v>
      </c>
      <c r="F772" s="105" t="s">
        <v>18</v>
      </c>
      <c r="G772" s="106" t="s">
        <v>19</v>
      </c>
      <c r="H772" s="61"/>
      <c r="I772" s="61"/>
      <c r="J772" s="61"/>
      <c r="K772" s="61"/>
      <c r="L772" s="61"/>
      <c r="M772" s="61"/>
      <c r="N772" s="85"/>
      <c r="O772" s="65">
        <f ca="1">IF(D772="цвет",SUM(O773:INDIRECT("N"&amp;R772)),IF(SUM(E772:N772)=0,"",SUM(E772:N772)))</f>
        <v>0</v>
      </c>
      <c r="P772" s="55">
        <v>1548</v>
      </c>
      <c r="Q772" s="43">
        <f t="shared" si="22"/>
        <v>7303</v>
      </c>
      <c r="R772" s="57">
        <f t="shared" ca="1" si="23"/>
        <v>775</v>
      </c>
      <c r="S772" s="71">
        <f>IF(U772&gt;0,ROUND((U772),0),ROUND((P772*$P$1),0))</f>
        <v>898</v>
      </c>
      <c r="T772" s="72">
        <f ca="1">O772*S772</f>
        <v>0</v>
      </c>
      <c r="U772" s="114">
        <f>VLOOKUP(C772,Лист2!A$1:B$899,2,FALSE)</f>
        <v>898</v>
      </c>
    </row>
    <row r="773" spans="1:26" ht="17.25" thickBot="1" x14ac:dyDescent="0.3">
      <c r="A773" s="69"/>
      <c r="B773" s="231"/>
      <c r="C773" s="62"/>
      <c r="D773" s="4" t="s">
        <v>101</v>
      </c>
      <c r="E773" s="5"/>
      <c r="F773" s="144"/>
      <c r="G773" s="144"/>
      <c r="H773" s="5"/>
      <c r="I773" s="5"/>
      <c r="J773" s="5"/>
      <c r="K773" s="5"/>
      <c r="L773" s="5"/>
      <c r="M773" s="5"/>
      <c r="N773" s="5"/>
      <c r="O773" s="77" t="str">
        <f ca="1">IF(D773="цвет",SUM(O774:INDIRECT("N"&amp;R773)),IF(SUM(E773:N773)=0,"",SUM(E773:N773)))</f>
        <v/>
      </c>
      <c r="P773" s="55" t="s">
        <v>54</v>
      </c>
      <c r="Q773" s="43">
        <f t="shared" si="22"/>
        <v>7303</v>
      </c>
      <c r="R773" s="57">
        <f t="shared" ca="1" si="23"/>
        <v>775</v>
      </c>
      <c r="S773" s="56"/>
      <c r="T773" s="63"/>
      <c r="U773" s="114" t="e">
        <f>VLOOKUP(C773,Лист2!A$1:B$899,2,FALSE)</f>
        <v>#N/A</v>
      </c>
    </row>
    <row r="774" spans="1:26" ht="135" customHeight="1" x14ac:dyDescent="0.25">
      <c r="A774" s="69"/>
      <c r="B774" s="232"/>
      <c r="C774" s="74"/>
      <c r="D774" s="234" t="s">
        <v>667</v>
      </c>
      <c r="E774" s="235"/>
      <c r="F774" s="235"/>
      <c r="G774" s="235"/>
      <c r="H774" s="235"/>
      <c r="I774" s="235"/>
      <c r="J774" s="235"/>
      <c r="K774" s="235"/>
      <c r="L774" s="235"/>
      <c r="M774" s="235"/>
      <c r="N774" s="236"/>
      <c r="O774" s="77" t="str">
        <f ca="1">IF(D774="цвет",SUM(O775:INDIRECT("N"&amp;R774)),IF(SUM(E774:N774)=0,"",SUM(E774:N774)))</f>
        <v/>
      </c>
      <c r="P774" s="55" t="s">
        <v>54</v>
      </c>
      <c r="Q774" s="43">
        <f t="shared" si="22"/>
        <v>7303</v>
      </c>
      <c r="R774" s="57">
        <f t="shared" ca="1" si="23"/>
        <v>775</v>
      </c>
      <c r="S774" s="56"/>
      <c r="T774" s="63"/>
      <c r="U774" s="114" t="e">
        <f>VLOOKUP(C774,Лист2!A$1:B$899,2,FALSE)</f>
        <v>#N/A</v>
      </c>
    </row>
    <row r="775" spans="1:26" ht="17.45" customHeight="1" thickBot="1" x14ac:dyDescent="0.3">
      <c r="A775" s="69"/>
      <c r="B775" s="233"/>
      <c r="C775" s="64"/>
      <c r="D775" s="219" t="str">
        <f>HYPERLINK("https://miamia.ru/search/index.php?q="&amp;Q775&amp;"&amp;s=Поиск?utm_source=Excel&amp;utm_medium=Nalichie&amp;utm_content="&amp;Q775&amp;"","Посмотреть большую фотографию на сайте")</f>
        <v>Посмотреть большую фотографию на сайте</v>
      </c>
      <c r="E775" s="220"/>
      <c r="F775" s="220"/>
      <c r="G775" s="220"/>
      <c r="H775" s="220"/>
      <c r="I775" s="220"/>
      <c r="J775" s="220"/>
      <c r="K775" s="220"/>
      <c r="L775" s="220"/>
      <c r="M775" s="220"/>
      <c r="N775" s="221"/>
      <c r="O775" s="77" t="str">
        <f ca="1">IF(D775="цвет",SUM(O776:INDIRECT("N"&amp;R775)),IF(SUM(E775:N775)=0,"",SUM(E775:N775)))</f>
        <v/>
      </c>
      <c r="P775" s="55" t="s">
        <v>54</v>
      </c>
      <c r="Q775" s="43">
        <f t="shared" si="22"/>
        <v>7303</v>
      </c>
      <c r="R775" s="57">
        <f t="shared" ca="1" si="23"/>
        <v>775</v>
      </c>
      <c r="S775" s="56"/>
      <c r="T775" s="63"/>
      <c r="U775" s="114" t="e">
        <f>VLOOKUP(C775,Лист2!A$1:B$899,2,FALSE)</f>
        <v>#N/A</v>
      </c>
    </row>
    <row r="776" spans="1:26" customFormat="1" ht="17.25" thickBot="1" x14ac:dyDescent="0.3">
      <c r="A776" s="102"/>
      <c r="B776" s="225" t="s">
        <v>100</v>
      </c>
      <c r="C776" s="103">
        <v>7304</v>
      </c>
      <c r="D776" s="104" t="s">
        <v>9</v>
      </c>
      <c r="E776" s="105" t="s">
        <v>17</v>
      </c>
      <c r="F776" s="105" t="s">
        <v>18</v>
      </c>
      <c r="G776" s="106" t="s">
        <v>19</v>
      </c>
      <c r="H776" s="106"/>
      <c r="I776" s="106"/>
      <c r="J776" s="105"/>
      <c r="K776" s="105"/>
      <c r="L776" s="105"/>
      <c r="M776" s="105"/>
      <c r="N776" s="107"/>
      <c r="O776" s="108">
        <f ca="1">IF(D776="цвет",SUM(O777:INDIRECT("N"&amp;R776)),IF(SUM(E776:N776)=0,"",SUM(E776:N776)))</f>
        <v>0</v>
      </c>
      <c r="P776" s="109">
        <v>1677</v>
      </c>
      <c r="Q776" s="110">
        <f t="shared" si="22"/>
        <v>7304</v>
      </c>
      <c r="R776" s="111">
        <f t="shared" ca="1" si="23"/>
        <v>779</v>
      </c>
      <c r="S776" s="112">
        <f>IF(U776&gt;0,ROUND((U776),0),ROUND((P776*$P$1),0))</f>
        <v>850</v>
      </c>
      <c r="T776" s="113">
        <f ca="1">O776*S776</f>
        <v>0</v>
      </c>
      <c r="U776" s="114">
        <f>VLOOKUP(C776,Лист2!A$1:B$899,2,FALSE)</f>
        <v>850</v>
      </c>
      <c r="V776" s="114"/>
      <c r="W776" s="114"/>
      <c r="X776" s="114"/>
      <c r="Y776" s="114"/>
      <c r="Z776" s="114"/>
    </row>
    <row r="777" spans="1:26" customFormat="1" ht="17.25" thickBot="1" x14ac:dyDescent="0.3">
      <c r="A777" s="102"/>
      <c r="B777" s="225"/>
      <c r="C777" s="115"/>
      <c r="D777" s="116" t="s">
        <v>101</v>
      </c>
      <c r="E777" s="275"/>
      <c r="F777" s="131"/>
      <c r="G777" s="131"/>
      <c r="H777" s="131"/>
      <c r="I777" s="131"/>
      <c r="J777" s="131"/>
      <c r="K777" s="131"/>
      <c r="L777" s="131"/>
      <c r="M777" s="131"/>
      <c r="N777" s="117"/>
      <c r="O777" s="118" t="str">
        <f ca="1">IF(D777="цвет",SUM(O778:INDIRECT("N"&amp;R777)),IF(SUM(E777:N777)=0,"",SUM(E777:N777)))</f>
        <v/>
      </c>
      <c r="P777" s="109" t="s">
        <v>54</v>
      </c>
      <c r="Q777" s="110">
        <f t="shared" si="22"/>
        <v>7304</v>
      </c>
      <c r="R777" s="111">
        <f t="shared" ca="1" si="23"/>
        <v>779</v>
      </c>
      <c r="S777" s="119"/>
      <c r="T777" s="120"/>
      <c r="U777" s="114" t="e">
        <f>VLOOKUP(C777,Лист2!A$1:B$899,2,FALSE)</f>
        <v>#N/A</v>
      </c>
      <c r="V777" s="114"/>
      <c r="W777" s="114"/>
      <c r="X777" s="114"/>
      <c r="Y777" s="114"/>
      <c r="Z777" s="114"/>
    </row>
    <row r="778" spans="1:26" customFormat="1" ht="135" customHeight="1" x14ac:dyDescent="0.25">
      <c r="A778" s="102"/>
      <c r="B778" s="225"/>
      <c r="C778" s="115"/>
      <c r="D778" s="227" t="s">
        <v>444</v>
      </c>
      <c r="E778" s="228"/>
      <c r="F778" s="228"/>
      <c r="G778" s="228"/>
      <c r="H778" s="228"/>
      <c r="I778" s="228"/>
      <c r="J778" s="228"/>
      <c r="K778" s="228"/>
      <c r="L778" s="228"/>
      <c r="M778" s="228"/>
      <c r="N778" s="229"/>
      <c r="O778" s="118" t="str">
        <f ca="1">IF(D778="цвет",SUM(O779:INDIRECT("N"&amp;R778)),IF(SUM(E778:N778)=0,"",SUM(E778:N778)))</f>
        <v/>
      </c>
      <c r="P778" s="109" t="s">
        <v>54</v>
      </c>
      <c r="Q778" s="110">
        <f t="shared" si="22"/>
        <v>7304</v>
      </c>
      <c r="R778" s="111">
        <f t="shared" ca="1" si="23"/>
        <v>779</v>
      </c>
      <c r="S778" s="119"/>
      <c r="T778" s="120"/>
      <c r="U778" s="114" t="e">
        <f>VLOOKUP(C778,Лист2!A$1:B$899,2,FALSE)</f>
        <v>#N/A</v>
      </c>
      <c r="V778" s="114"/>
      <c r="W778" s="114"/>
      <c r="X778" s="114"/>
      <c r="Y778" s="114"/>
      <c r="Z778" s="114"/>
    </row>
    <row r="779" spans="1:26" customFormat="1" ht="17.45" customHeight="1" thickBot="1" x14ac:dyDescent="0.3">
      <c r="A779" s="102"/>
      <c r="B779" s="226"/>
      <c r="C779" s="121"/>
      <c r="D779" s="219" t="str">
        <f>HYPERLINK("https://miamia.ru/search/index.php?q="&amp;Q779&amp;"&amp;s=Поиск?utm_source=Excel&amp;utm_medium=Nalichie&amp;utm_content="&amp;Q779&amp;"","Посмотреть большую фотографию на сайте")</f>
        <v>Посмотреть большую фотографию на сайте</v>
      </c>
      <c r="E779" s="220"/>
      <c r="F779" s="220"/>
      <c r="G779" s="220"/>
      <c r="H779" s="220"/>
      <c r="I779" s="220"/>
      <c r="J779" s="220"/>
      <c r="K779" s="220"/>
      <c r="L779" s="220"/>
      <c r="M779" s="220"/>
      <c r="N779" s="221"/>
      <c r="O779" s="118" t="str">
        <f ca="1">IF(D779="цвет",SUM(O780:INDIRECT("N"&amp;R779)),IF(SUM(E779:N779)=0,"",SUM(E779:N779)))</f>
        <v/>
      </c>
      <c r="P779" s="109" t="s">
        <v>54</v>
      </c>
      <c r="Q779" s="110">
        <f t="shared" ref="Q779:Q842" si="24">IF(C779&lt;&gt;0,C779,Q778)</f>
        <v>7304</v>
      </c>
      <c r="R779" s="111">
        <f t="shared" ref="R779:R842" ca="1" si="25">IF(D779="Посмотреть большую фотографию на сайте",CELL("строка",O779),R780)</f>
        <v>779</v>
      </c>
      <c r="S779" s="119"/>
      <c r="T779" s="120"/>
      <c r="U779" s="114" t="e">
        <f>VLOOKUP(C779,Лист2!A$1:B$899,2,FALSE)</f>
        <v>#N/A</v>
      </c>
      <c r="V779" s="114"/>
      <c r="W779" s="114"/>
      <c r="X779" s="114"/>
      <c r="Y779" s="114"/>
      <c r="Z779" s="114"/>
    </row>
    <row r="780" spans="1:26" ht="17.25" thickBot="1" x14ac:dyDescent="0.3">
      <c r="A780" s="69"/>
      <c r="B780" s="230" t="s">
        <v>100</v>
      </c>
      <c r="C780" s="70">
        <v>7306</v>
      </c>
      <c r="D780" s="83" t="s">
        <v>9</v>
      </c>
      <c r="E780" s="84" t="s">
        <v>10</v>
      </c>
      <c r="F780" s="61" t="s">
        <v>11</v>
      </c>
      <c r="G780" s="61" t="s">
        <v>12</v>
      </c>
      <c r="H780" s="61" t="s">
        <v>13</v>
      </c>
      <c r="I780" s="61" t="s">
        <v>14</v>
      </c>
      <c r="J780" s="61" t="s">
        <v>15</v>
      </c>
      <c r="K780" s="61" t="s">
        <v>16</v>
      </c>
      <c r="L780" s="61"/>
      <c r="M780" s="61"/>
      <c r="N780" s="85"/>
      <c r="O780" s="65">
        <f ca="1">IF(D780="цвет",SUM(O781:INDIRECT("N"&amp;R780)),IF(SUM(E780:N780)=0,"",SUM(E780:N780)))</f>
        <v>0</v>
      </c>
      <c r="P780" s="55">
        <v>1677</v>
      </c>
      <c r="Q780" s="43">
        <f t="shared" si="24"/>
        <v>7306</v>
      </c>
      <c r="R780" s="57">
        <f t="shared" ca="1" si="25"/>
        <v>783</v>
      </c>
      <c r="S780" s="71">
        <f>IF(U780&gt;0,ROUND((U780),0),ROUND((P780*$P$1),0))</f>
        <v>850</v>
      </c>
      <c r="T780" s="72">
        <f ca="1">O780*S780</f>
        <v>0</v>
      </c>
      <c r="U780" s="114">
        <f>VLOOKUP(C780,Лист2!A$1:B$899,2,FALSE)</f>
        <v>850</v>
      </c>
    </row>
    <row r="781" spans="1:26" ht="17.25" thickBot="1" x14ac:dyDescent="0.3">
      <c r="A781" s="69"/>
      <c r="B781" s="231"/>
      <c r="C781" s="62"/>
      <c r="D781" s="4" t="s">
        <v>101</v>
      </c>
      <c r="E781" s="5"/>
      <c r="F781" s="144"/>
      <c r="G781" s="144"/>
      <c r="H781" s="5"/>
      <c r="I781" s="144"/>
      <c r="J781" s="5"/>
      <c r="K781" s="5"/>
      <c r="L781" s="5"/>
      <c r="M781" s="5"/>
      <c r="N781" s="5"/>
      <c r="O781" s="77" t="str">
        <f ca="1">IF(D781="цвет",SUM(O782:INDIRECT("N"&amp;R781)),IF(SUM(E781:N781)=0,"",SUM(E781:N781)))</f>
        <v/>
      </c>
      <c r="P781" s="55" t="s">
        <v>54</v>
      </c>
      <c r="Q781" s="43">
        <f t="shared" si="24"/>
        <v>7306</v>
      </c>
      <c r="R781" s="57">
        <f t="shared" ca="1" si="25"/>
        <v>783</v>
      </c>
      <c r="S781" s="56"/>
      <c r="T781" s="63"/>
      <c r="U781" s="114" t="e">
        <f>VLOOKUP(C781,Лист2!A$1:B$899,2,FALSE)</f>
        <v>#N/A</v>
      </c>
    </row>
    <row r="782" spans="1:26" ht="135" customHeight="1" x14ac:dyDescent="0.25">
      <c r="A782" s="69"/>
      <c r="B782" s="232"/>
      <c r="C782" s="74"/>
      <c r="D782" s="234" t="s">
        <v>206</v>
      </c>
      <c r="E782" s="235"/>
      <c r="F782" s="235"/>
      <c r="G782" s="235"/>
      <c r="H782" s="235"/>
      <c r="I782" s="235"/>
      <c r="J782" s="235"/>
      <c r="K782" s="235"/>
      <c r="L782" s="235"/>
      <c r="M782" s="235"/>
      <c r="N782" s="236"/>
      <c r="O782" s="77" t="str">
        <f ca="1">IF(D782="цвет",SUM(O783:INDIRECT("N"&amp;R782)),IF(SUM(E782:N782)=0,"",SUM(E782:N782)))</f>
        <v/>
      </c>
      <c r="P782" s="55" t="s">
        <v>54</v>
      </c>
      <c r="Q782" s="43">
        <f t="shared" si="24"/>
        <v>7306</v>
      </c>
      <c r="R782" s="57">
        <f t="shared" ca="1" si="25"/>
        <v>783</v>
      </c>
      <c r="S782" s="56"/>
      <c r="T782" s="63"/>
      <c r="U782" s="114" t="e">
        <f>VLOOKUP(C782,Лист2!A$1:B$899,2,FALSE)</f>
        <v>#N/A</v>
      </c>
    </row>
    <row r="783" spans="1:26" ht="17.45" customHeight="1" thickBot="1" x14ac:dyDescent="0.3">
      <c r="A783" s="69"/>
      <c r="B783" s="233"/>
      <c r="C783" s="64"/>
      <c r="D783" s="219" t="str">
        <f>HYPERLINK("https://miamia.ru/search/index.php?q="&amp;Q783&amp;"&amp;s=Поиск?utm_source=Excel&amp;utm_medium=Nalichie&amp;utm_content="&amp;Q783&amp;"","Посмотреть большую фотографию на сайте")</f>
        <v>Посмотреть большую фотографию на сайте</v>
      </c>
      <c r="E783" s="220"/>
      <c r="F783" s="220"/>
      <c r="G783" s="220"/>
      <c r="H783" s="220"/>
      <c r="I783" s="220"/>
      <c r="J783" s="220"/>
      <c r="K783" s="220"/>
      <c r="L783" s="220"/>
      <c r="M783" s="220"/>
      <c r="N783" s="221"/>
      <c r="O783" s="77" t="str">
        <f ca="1">IF(D783="цвет",SUM(O784:INDIRECT("N"&amp;R783)),IF(SUM(E783:N783)=0,"",SUM(E783:N783)))</f>
        <v/>
      </c>
      <c r="P783" s="55" t="s">
        <v>54</v>
      </c>
      <c r="Q783" s="43">
        <f t="shared" si="24"/>
        <v>7306</v>
      </c>
      <c r="R783" s="57">
        <f t="shared" ca="1" si="25"/>
        <v>783</v>
      </c>
      <c r="S783" s="56"/>
      <c r="T783" s="63"/>
      <c r="U783" s="114" t="e">
        <f>VLOOKUP(C783,Лист2!A$1:B$899,2,FALSE)</f>
        <v>#N/A</v>
      </c>
    </row>
    <row r="784" spans="1:26" ht="23.1" customHeight="1" thickBot="1" x14ac:dyDescent="0.3">
      <c r="A784" s="67"/>
      <c r="B784" s="50" t="s">
        <v>467</v>
      </c>
      <c r="C784" s="51"/>
      <c r="D784" s="52"/>
      <c r="E784" s="53"/>
      <c r="F784" s="53"/>
      <c r="G784" s="53"/>
      <c r="H784" s="53"/>
      <c r="I784" s="53"/>
      <c r="J784" s="53"/>
      <c r="K784" s="53"/>
      <c r="L784" s="53"/>
      <c r="M784" s="53"/>
      <c r="N784" s="54"/>
      <c r="O784" s="77" t="str">
        <f ca="1">IF(D784="цвет",SUM(O785:INDIRECT("N"&amp;R784)),IF(SUM(E784:N784)=0,"",SUM(E784:N784)))</f>
        <v/>
      </c>
      <c r="P784" s="55" t="s">
        <v>54</v>
      </c>
      <c r="Q784" s="43">
        <f t="shared" si="24"/>
        <v>7306</v>
      </c>
      <c r="R784" s="57">
        <f t="shared" ca="1" si="25"/>
        <v>789</v>
      </c>
      <c r="U784" s="114" t="e">
        <f>VLOOKUP(C784,Лист2!A$1:B$899,2,FALSE)</f>
        <v>#N/A</v>
      </c>
    </row>
    <row r="785" spans="1:21" ht="17.25" thickBot="1" x14ac:dyDescent="0.3">
      <c r="A785" s="69"/>
      <c r="B785" s="230" t="s">
        <v>129</v>
      </c>
      <c r="C785" s="70">
        <v>8780</v>
      </c>
      <c r="D785" s="83" t="s">
        <v>9</v>
      </c>
      <c r="E785" s="84" t="s">
        <v>10</v>
      </c>
      <c r="F785" s="61" t="s">
        <v>11</v>
      </c>
      <c r="G785" s="61" t="s">
        <v>12</v>
      </c>
      <c r="H785" s="61" t="s">
        <v>13</v>
      </c>
      <c r="I785" s="61" t="s">
        <v>14</v>
      </c>
      <c r="J785" s="61" t="s">
        <v>15</v>
      </c>
      <c r="K785" s="61" t="s">
        <v>16</v>
      </c>
      <c r="L785" s="85"/>
      <c r="M785" s="85"/>
      <c r="N785" s="61"/>
      <c r="O785" s="65">
        <f ca="1">IF(D785="цвет",SUM(O786:INDIRECT("N"&amp;R785)),IF(SUM(E785:N785)=0,"",SUM(E785:N785)))</f>
        <v>0</v>
      </c>
      <c r="P785" s="55">
        <v>1419</v>
      </c>
      <c r="Q785" s="43">
        <f t="shared" si="24"/>
        <v>8780</v>
      </c>
      <c r="R785" s="57">
        <f t="shared" ca="1" si="25"/>
        <v>789</v>
      </c>
      <c r="S785" s="71">
        <f>IF(U785&gt;0,ROUND((U785),0),ROUND((P785*$P$1),0))</f>
        <v>550</v>
      </c>
      <c r="T785" s="72">
        <f ca="1">O785*S785</f>
        <v>0</v>
      </c>
      <c r="U785" s="114">
        <f>VLOOKUP(C785,Лист2!A$1:B$899,2,FALSE)</f>
        <v>550</v>
      </c>
    </row>
    <row r="786" spans="1:21" ht="17.25" thickBot="1" x14ac:dyDescent="0.3">
      <c r="A786" s="69"/>
      <c r="B786" s="231"/>
      <c r="C786" s="62"/>
      <c r="D786" s="4" t="s">
        <v>28</v>
      </c>
      <c r="E786" s="275"/>
      <c r="F786" s="275"/>
      <c r="G786" s="5"/>
      <c r="H786" s="5"/>
      <c r="I786" s="5"/>
      <c r="J786" s="5"/>
      <c r="K786" s="5"/>
      <c r="L786" s="5"/>
      <c r="M786" s="5"/>
      <c r="N786" s="5"/>
      <c r="O786" s="77" t="str">
        <f ca="1">IF(D786="цвет",SUM(O787:INDIRECT("N"&amp;R786)),IF(SUM(E786:N786)=0,"",SUM(E786:N786)))</f>
        <v/>
      </c>
      <c r="P786" s="55" t="s">
        <v>54</v>
      </c>
      <c r="Q786" s="43">
        <f t="shared" si="24"/>
        <v>8780</v>
      </c>
      <c r="R786" s="57">
        <f t="shared" ca="1" si="25"/>
        <v>789</v>
      </c>
      <c r="S786" s="56"/>
      <c r="T786" s="63"/>
      <c r="U786" s="114" t="e">
        <f>VLOOKUP(C786,Лист2!A$1:B$899,2,FALSE)</f>
        <v>#N/A</v>
      </c>
    </row>
    <row r="787" spans="1:21" ht="17.25" thickBot="1" x14ac:dyDescent="0.3">
      <c r="A787" s="69"/>
      <c r="B787" s="231"/>
      <c r="C787" s="62"/>
      <c r="D787" s="4" t="s">
        <v>89</v>
      </c>
      <c r="E787" s="5"/>
      <c r="F787" s="5"/>
      <c r="G787" s="5"/>
      <c r="H787" s="5"/>
      <c r="I787" s="5"/>
      <c r="J787" s="5"/>
      <c r="K787" s="5"/>
      <c r="L787" s="5"/>
      <c r="M787" s="5"/>
      <c r="N787" s="5"/>
      <c r="O787" s="77" t="str">
        <f ca="1">IF(D787="цвет",SUM(O788:INDIRECT("N"&amp;R787)),IF(SUM(E787:N787)=0,"",SUM(E787:N787)))</f>
        <v/>
      </c>
      <c r="P787" s="55" t="s">
        <v>54</v>
      </c>
      <c r="Q787" s="43">
        <f t="shared" si="24"/>
        <v>8780</v>
      </c>
      <c r="R787" s="57">
        <f t="shared" ca="1" si="25"/>
        <v>789</v>
      </c>
      <c r="S787" s="56"/>
      <c r="T787" s="63"/>
      <c r="U787" s="114" t="e">
        <f>VLOOKUP(C787,Лист2!A$1:B$899,2,FALSE)</f>
        <v>#N/A</v>
      </c>
    </row>
    <row r="788" spans="1:21" ht="117.75" customHeight="1" x14ac:dyDescent="0.25">
      <c r="A788" s="69"/>
      <c r="B788" s="231"/>
      <c r="C788" s="62"/>
      <c r="D788" s="222" t="s">
        <v>207</v>
      </c>
      <c r="E788" s="223"/>
      <c r="F788" s="223"/>
      <c r="G788" s="223"/>
      <c r="H788" s="223"/>
      <c r="I788" s="223"/>
      <c r="J788" s="223"/>
      <c r="K788" s="223"/>
      <c r="L788" s="223"/>
      <c r="M788" s="223"/>
      <c r="N788" s="224"/>
      <c r="O788" s="77" t="str">
        <f ca="1">IF(D788="цвет",SUM(O789:INDIRECT("N"&amp;R788)),IF(SUM(E788:N788)=0,"",SUM(E788:N788)))</f>
        <v/>
      </c>
      <c r="P788" s="55" t="s">
        <v>54</v>
      </c>
      <c r="Q788" s="43">
        <f t="shared" si="24"/>
        <v>8780</v>
      </c>
      <c r="R788" s="57">
        <f t="shared" ca="1" si="25"/>
        <v>789</v>
      </c>
      <c r="S788" s="56"/>
      <c r="T788" s="63"/>
      <c r="U788" s="114" t="e">
        <f>VLOOKUP(C788,Лист2!A$1:B$899,2,FALSE)</f>
        <v>#N/A</v>
      </c>
    </row>
    <row r="789" spans="1:21" ht="17.45" customHeight="1" thickBot="1" x14ac:dyDescent="0.3">
      <c r="A789" s="69"/>
      <c r="B789" s="243"/>
      <c r="C789" s="64"/>
      <c r="D789" s="219" t="str">
        <f>HYPERLINK("https://miamia.ru/search/index.php?q="&amp;Q789&amp;"&amp;s=Поиск?utm_source=Excel&amp;utm_medium=Nalichie&amp;utm_content="&amp;Q789&amp;"","Посмотреть большую фотографию на сайте")</f>
        <v>Посмотреть большую фотографию на сайте</v>
      </c>
      <c r="E789" s="220"/>
      <c r="F789" s="220"/>
      <c r="G789" s="220"/>
      <c r="H789" s="220"/>
      <c r="I789" s="220"/>
      <c r="J789" s="220"/>
      <c r="K789" s="220"/>
      <c r="L789" s="220"/>
      <c r="M789" s="220"/>
      <c r="N789" s="221"/>
      <c r="O789" s="77" t="str">
        <f ca="1">IF(D789="цвет",SUM(O790:INDIRECT("N"&amp;R789)),IF(SUM(E789:N789)=0,"",SUM(E789:N789)))</f>
        <v/>
      </c>
      <c r="P789" s="55" t="s">
        <v>54</v>
      </c>
      <c r="Q789" s="43">
        <f t="shared" si="24"/>
        <v>8780</v>
      </c>
      <c r="R789" s="57">
        <f t="shared" ca="1" si="25"/>
        <v>789</v>
      </c>
      <c r="S789" s="56"/>
      <c r="T789" s="63"/>
      <c r="U789" s="114" t="e">
        <f>VLOOKUP(C789,Лист2!A$1:B$899,2,FALSE)</f>
        <v>#N/A</v>
      </c>
    </row>
    <row r="790" spans="1:21" ht="17.25" thickBot="1" x14ac:dyDescent="0.3">
      <c r="A790" s="69"/>
      <c r="B790" s="230" t="s">
        <v>129</v>
      </c>
      <c r="C790" s="70">
        <v>8783</v>
      </c>
      <c r="D790" s="83" t="s">
        <v>9</v>
      </c>
      <c r="E790" s="84" t="s">
        <v>10</v>
      </c>
      <c r="F790" s="84" t="s">
        <v>17</v>
      </c>
      <c r="G790" s="84" t="s">
        <v>18</v>
      </c>
      <c r="H790" s="61" t="s">
        <v>19</v>
      </c>
      <c r="I790" s="61"/>
      <c r="J790" s="61"/>
      <c r="K790" s="61"/>
      <c r="L790" s="85"/>
      <c r="M790" s="85"/>
      <c r="N790" s="61"/>
      <c r="O790" s="65">
        <f ca="1">IF(D790="цвет",SUM(O791:INDIRECT("N"&amp;R790)),IF(SUM(E790:N790)=0,"",SUM(E790:N790)))</f>
        <v>0</v>
      </c>
      <c r="P790" s="55">
        <v>2194</v>
      </c>
      <c r="Q790" s="43">
        <f t="shared" si="24"/>
        <v>8783</v>
      </c>
      <c r="R790" s="57">
        <f t="shared" ca="1" si="25"/>
        <v>794</v>
      </c>
      <c r="S790" s="71">
        <f>IF(U790&gt;0,ROUND((U790),0),ROUND((P790*$P$1),0))</f>
        <v>950</v>
      </c>
      <c r="T790" s="72">
        <f ca="1">O790*S790</f>
        <v>0</v>
      </c>
      <c r="U790" s="114">
        <f>VLOOKUP(C790,Лист2!A$1:B$899,2,FALSE)</f>
        <v>950</v>
      </c>
    </row>
    <row r="791" spans="1:21" ht="17.25" thickBot="1" x14ac:dyDescent="0.3">
      <c r="A791" s="69"/>
      <c r="B791" s="231"/>
      <c r="C791" s="62"/>
      <c r="D791" s="4" t="s">
        <v>28</v>
      </c>
      <c r="E791" s="144"/>
      <c r="F791" s="5"/>
      <c r="G791" s="5"/>
      <c r="H791" s="5"/>
      <c r="I791" s="5"/>
      <c r="J791" s="5"/>
      <c r="K791" s="5"/>
      <c r="L791" s="5"/>
      <c r="M791" s="5"/>
      <c r="N791" s="5"/>
      <c r="O791" s="77" t="str">
        <f ca="1">IF(D791="цвет",SUM(O792:INDIRECT("N"&amp;R791)),IF(SUM(E791:N791)=0,"",SUM(E791:N791)))</f>
        <v/>
      </c>
      <c r="P791" s="55" t="s">
        <v>54</v>
      </c>
      <c r="Q791" s="43">
        <f t="shared" si="24"/>
        <v>8783</v>
      </c>
      <c r="R791" s="57">
        <f t="shared" ca="1" si="25"/>
        <v>794</v>
      </c>
      <c r="S791" s="56"/>
      <c r="T791" s="63"/>
      <c r="U791" s="114" t="e">
        <f>VLOOKUP(C791,Лист2!A$1:B$899,2,FALSE)</f>
        <v>#N/A</v>
      </c>
    </row>
    <row r="792" spans="1:21" ht="17.25" thickBot="1" x14ac:dyDescent="0.3">
      <c r="A792" s="69"/>
      <c r="B792" s="231"/>
      <c r="C792" s="62"/>
      <c r="D792" s="4" t="s">
        <v>89</v>
      </c>
      <c r="E792" s="5"/>
      <c r="F792" s="5"/>
      <c r="G792" s="5"/>
      <c r="H792" s="5"/>
      <c r="I792" s="5"/>
      <c r="J792" s="5"/>
      <c r="K792" s="5"/>
      <c r="L792" s="5"/>
      <c r="M792" s="5"/>
      <c r="N792" s="5"/>
      <c r="O792" s="77" t="str">
        <f ca="1">IF(D792="цвет",SUM(O793:INDIRECT("N"&amp;R792)),IF(SUM(E792:N792)=0,"",SUM(E792:N792)))</f>
        <v/>
      </c>
      <c r="P792" s="55" t="s">
        <v>54</v>
      </c>
      <c r="Q792" s="43">
        <f t="shared" si="24"/>
        <v>8783</v>
      </c>
      <c r="R792" s="57">
        <f t="shared" ca="1" si="25"/>
        <v>794</v>
      </c>
      <c r="S792" s="56"/>
      <c r="T792" s="63"/>
      <c r="U792" s="114" t="e">
        <f>VLOOKUP(C792,Лист2!A$1:B$899,2,FALSE)</f>
        <v>#N/A</v>
      </c>
    </row>
    <row r="793" spans="1:21" ht="117.75" customHeight="1" x14ac:dyDescent="0.25">
      <c r="A793" s="69"/>
      <c r="B793" s="231"/>
      <c r="C793" s="62"/>
      <c r="D793" s="222" t="s">
        <v>309</v>
      </c>
      <c r="E793" s="223"/>
      <c r="F793" s="223"/>
      <c r="G793" s="223"/>
      <c r="H793" s="223"/>
      <c r="I793" s="223"/>
      <c r="J793" s="223"/>
      <c r="K793" s="223"/>
      <c r="L793" s="223"/>
      <c r="M793" s="223"/>
      <c r="N793" s="224"/>
      <c r="O793" s="77" t="str">
        <f ca="1">IF(D793="цвет",SUM(O794:INDIRECT("N"&amp;R793)),IF(SUM(E793:N793)=0,"",SUM(E793:N793)))</f>
        <v/>
      </c>
      <c r="P793" s="55" t="s">
        <v>54</v>
      </c>
      <c r="Q793" s="43">
        <f t="shared" si="24"/>
        <v>8783</v>
      </c>
      <c r="R793" s="57">
        <f t="shared" ca="1" si="25"/>
        <v>794</v>
      </c>
      <c r="S793" s="56"/>
      <c r="T793" s="63"/>
      <c r="U793" s="114" t="e">
        <f>VLOOKUP(C793,Лист2!A$1:B$899,2,FALSE)</f>
        <v>#N/A</v>
      </c>
    </row>
    <row r="794" spans="1:21" ht="17.45" customHeight="1" thickBot="1" x14ac:dyDescent="0.3">
      <c r="A794" s="69"/>
      <c r="B794" s="243"/>
      <c r="C794" s="64"/>
      <c r="D794" s="219" t="str">
        <f>HYPERLINK("https://miamia.ru/search/index.php?q="&amp;Q794&amp;"&amp;s=Поиск?utm_source=Excel&amp;utm_medium=Nalichie&amp;utm_content="&amp;Q794&amp;"","Посмотреть большую фотографию на сайте")</f>
        <v>Посмотреть большую фотографию на сайте</v>
      </c>
      <c r="E794" s="220"/>
      <c r="F794" s="220"/>
      <c r="G794" s="220"/>
      <c r="H794" s="220"/>
      <c r="I794" s="220"/>
      <c r="J794" s="220"/>
      <c r="K794" s="220"/>
      <c r="L794" s="220"/>
      <c r="M794" s="220"/>
      <c r="N794" s="221"/>
      <c r="O794" s="77" t="str">
        <f ca="1">IF(D794="цвет",SUM(O795:INDIRECT("N"&amp;R794)),IF(SUM(E794:N794)=0,"",SUM(E794:N794)))</f>
        <v/>
      </c>
      <c r="P794" s="55" t="s">
        <v>54</v>
      </c>
      <c r="Q794" s="43">
        <f t="shared" si="24"/>
        <v>8783</v>
      </c>
      <c r="R794" s="57">
        <f t="shared" ca="1" si="25"/>
        <v>794</v>
      </c>
      <c r="S794" s="56"/>
      <c r="T794" s="63"/>
      <c r="U794" s="114" t="e">
        <f>VLOOKUP(C794,Лист2!A$1:B$899,2,FALSE)</f>
        <v>#N/A</v>
      </c>
    </row>
    <row r="795" spans="1:21" ht="17.25" thickBot="1" x14ac:dyDescent="0.3">
      <c r="A795" s="69"/>
      <c r="B795" s="230" t="s">
        <v>129</v>
      </c>
      <c r="C795" s="70">
        <v>8787</v>
      </c>
      <c r="D795" s="83" t="s">
        <v>9</v>
      </c>
      <c r="E795" s="84" t="s">
        <v>10</v>
      </c>
      <c r="F795" s="61" t="s">
        <v>11</v>
      </c>
      <c r="G795" s="61" t="s">
        <v>12</v>
      </c>
      <c r="H795" s="61" t="s">
        <v>13</v>
      </c>
      <c r="I795" s="61" t="s">
        <v>14</v>
      </c>
      <c r="J795" s="61" t="s">
        <v>15</v>
      </c>
      <c r="K795" s="61" t="s">
        <v>16</v>
      </c>
      <c r="L795" s="85"/>
      <c r="M795" s="85"/>
      <c r="N795" s="61"/>
      <c r="O795" s="65">
        <f ca="1">IF(D795="цвет",SUM(O796:INDIRECT("N"&amp;R795)),IF(SUM(E795:N795)=0,"",SUM(E795:N795)))</f>
        <v>0</v>
      </c>
      <c r="P795" s="55">
        <v>2194</v>
      </c>
      <c r="Q795" s="43">
        <f t="shared" si="24"/>
        <v>8787</v>
      </c>
      <c r="R795" s="57">
        <f t="shared" ca="1" si="25"/>
        <v>799</v>
      </c>
      <c r="S795" s="71">
        <f>IF(U795&gt;0,ROUND((U795),0),ROUND((P795*$P$1),0))</f>
        <v>950</v>
      </c>
      <c r="T795" s="72">
        <f ca="1">O795*S795</f>
        <v>0</v>
      </c>
      <c r="U795" s="114">
        <f>VLOOKUP(C795,Лист2!A$1:B$899,2,FALSE)</f>
        <v>950</v>
      </c>
    </row>
    <row r="796" spans="1:21" ht="17.25" thickBot="1" x14ac:dyDescent="0.3">
      <c r="A796" s="69"/>
      <c r="B796" s="231"/>
      <c r="C796" s="62"/>
      <c r="D796" s="4" t="s">
        <v>28</v>
      </c>
      <c r="E796" s="144"/>
      <c r="F796" s="5"/>
      <c r="G796" s="5"/>
      <c r="H796" s="5"/>
      <c r="I796" s="5"/>
      <c r="J796" s="5"/>
      <c r="K796" s="5"/>
      <c r="L796" s="5"/>
      <c r="M796" s="5"/>
      <c r="N796" s="5"/>
      <c r="O796" s="77" t="str">
        <f ca="1">IF(D796="цвет",SUM(O797:INDIRECT("N"&amp;R796)),IF(SUM(E796:N796)=0,"",SUM(E796:N796)))</f>
        <v/>
      </c>
      <c r="P796" s="55" t="s">
        <v>54</v>
      </c>
      <c r="Q796" s="43">
        <f t="shared" si="24"/>
        <v>8787</v>
      </c>
      <c r="R796" s="57">
        <f t="shared" ca="1" si="25"/>
        <v>799</v>
      </c>
      <c r="S796" s="56"/>
      <c r="T796" s="63"/>
      <c r="U796" s="114" t="e">
        <f>VLOOKUP(C796,Лист2!A$1:B$899,2,FALSE)</f>
        <v>#N/A</v>
      </c>
    </row>
    <row r="797" spans="1:21" ht="17.25" thickBot="1" x14ac:dyDescent="0.3">
      <c r="A797" s="69"/>
      <c r="B797" s="231"/>
      <c r="C797" s="62"/>
      <c r="D797" s="4" t="s">
        <v>89</v>
      </c>
      <c r="E797" s="5"/>
      <c r="F797" s="5"/>
      <c r="G797" s="5"/>
      <c r="H797" s="5"/>
      <c r="I797" s="5"/>
      <c r="J797" s="5"/>
      <c r="K797" s="5"/>
      <c r="L797" s="5"/>
      <c r="M797" s="5"/>
      <c r="N797" s="5"/>
      <c r="O797" s="77" t="str">
        <f ca="1">IF(D797="цвет",SUM(O798:INDIRECT("N"&amp;R797)),IF(SUM(E797:N797)=0,"",SUM(E797:N797)))</f>
        <v/>
      </c>
      <c r="P797" s="55" t="s">
        <v>54</v>
      </c>
      <c r="Q797" s="43">
        <f t="shared" si="24"/>
        <v>8787</v>
      </c>
      <c r="R797" s="57">
        <f t="shared" ca="1" si="25"/>
        <v>799</v>
      </c>
      <c r="S797" s="56"/>
      <c r="T797" s="63"/>
      <c r="U797" s="114" t="e">
        <f>VLOOKUP(C797,Лист2!A$1:B$899,2,FALSE)</f>
        <v>#N/A</v>
      </c>
    </row>
    <row r="798" spans="1:21" ht="135.75" customHeight="1" x14ac:dyDescent="0.25">
      <c r="A798" s="69"/>
      <c r="B798" s="231"/>
      <c r="C798" s="62"/>
      <c r="D798" s="222" t="s">
        <v>208</v>
      </c>
      <c r="E798" s="223"/>
      <c r="F798" s="223"/>
      <c r="G798" s="223"/>
      <c r="H798" s="223"/>
      <c r="I798" s="223"/>
      <c r="J798" s="223"/>
      <c r="K798" s="223"/>
      <c r="L798" s="223"/>
      <c r="M798" s="223"/>
      <c r="N798" s="224"/>
      <c r="O798" s="77" t="str">
        <f ca="1">IF(D798="цвет",SUM(O799:INDIRECT("N"&amp;R798)),IF(SUM(E798:N798)=0,"",SUM(E798:N798)))</f>
        <v/>
      </c>
      <c r="P798" s="55" t="s">
        <v>54</v>
      </c>
      <c r="Q798" s="43">
        <f t="shared" si="24"/>
        <v>8787</v>
      </c>
      <c r="R798" s="57">
        <f t="shared" ca="1" si="25"/>
        <v>799</v>
      </c>
      <c r="S798" s="56"/>
      <c r="T798" s="63"/>
      <c r="U798" s="114" t="e">
        <f>VLOOKUP(C798,Лист2!A$1:B$899,2,FALSE)</f>
        <v>#N/A</v>
      </c>
    </row>
    <row r="799" spans="1:21" ht="17.45" customHeight="1" thickBot="1" x14ac:dyDescent="0.3">
      <c r="A799" s="69"/>
      <c r="B799" s="243"/>
      <c r="C799" s="64"/>
      <c r="D799" s="219" t="str">
        <f>HYPERLINK("https://miamia.ru/search/index.php?q="&amp;Q799&amp;"&amp;s=Поиск?utm_source=Excel&amp;utm_medium=Nalichie&amp;utm_content="&amp;Q799&amp;"","Посмотреть большую фотографию на сайте")</f>
        <v>Посмотреть большую фотографию на сайте</v>
      </c>
      <c r="E799" s="220"/>
      <c r="F799" s="220"/>
      <c r="G799" s="220"/>
      <c r="H799" s="220"/>
      <c r="I799" s="220"/>
      <c r="J799" s="220"/>
      <c r="K799" s="220"/>
      <c r="L799" s="220"/>
      <c r="M799" s="220"/>
      <c r="N799" s="221"/>
      <c r="O799" s="77" t="str">
        <f ca="1">IF(D799="цвет",SUM(O800:INDIRECT("N"&amp;R799)),IF(SUM(E799:N799)=0,"",SUM(E799:N799)))</f>
        <v/>
      </c>
      <c r="P799" s="55" t="s">
        <v>54</v>
      </c>
      <c r="Q799" s="43">
        <f t="shared" si="24"/>
        <v>8787</v>
      </c>
      <c r="R799" s="57">
        <f t="shared" ca="1" si="25"/>
        <v>799</v>
      </c>
      <c r="S799" s="56"/>
      <c r="T799" s="63"/>
      <c r="U799" s="114" t="e">
        <f>VLOOKUP(C799,Лист2!A$1:B$899,2,FALSE)</f>
        <v>#N/A</v>
      </c>
    </row>
    <row r="800" spans="1:21" ht="23.1" customHeight="1" thickBot="1" x14ac:dyDescent="0.3">
      <c r="A800" s="2"/>
      <c r="B800" s="50" t="s">
        <v>124</v>
      </c>
      <c r="C800" s="51"/>
      <c r="D800" s="52"/>
      <c r="E800" s="53"/>
      <c r="F800" s="53"/>
      <c r="G800" s="53"/>
      <c r="H800" s="53"/>
      <c r="I800" s="53"/>
      <c r="J800" s="53"/>
      <c r="K800" s="53"/>
      <c r="L800" s="53"/>
      <c r="M800" s="53"/>
      <c r="N800" s="54"/>
      <c r="O800" s="77" t="str">
        <f ca="1">IF(D800="цвет",SUM(O801:INDIRECT("N"&amp;R800)),IF(SUM(E800:N800)=0,"",SUM(E800:N800)))</f>
        <v/>
      </c>
      <c r="P800" s="55" t="s">
        <v>54</v>
      </c>
      <c r="Q800" s="43">
        <f t="shared" si="24"/>
        <v>8787</v>
      </c>
      <c r="R800" s="57">
        <f t="shared" ca="1" si="25"/>
        <v>804</v>
      </c>
      <c r="U800" s="114" t="e">
        <f>VLOOKUP(C800,Лист2!A$1:B$899,2,FALSE)</f>
        <v>#N/A</v>
      </c>
    </row>
    <row r="801" spans="1:21" ht="17.25" thickBot="1" x14ac:dyDescent="0.3">
      <c r="A801" s="2"/>
      <c r="B801" s="231" t="s">
        <v>123</v>
      </c>
      <c r="C801" s="48">
        <v>7120</v>
      </c>
      <c r="D801" s="87" t="s">
        <v>9</v>
      </c>
      <c r="E801" s="84" t="s">
        <v>11</v>
      </c>
      <c r="F801" s="84" t="s">
        <v>12</v>
      </c>
      <c r="G801" s="61" t="s">
        <v>13</v>
      </c>
      <c r="H801" s="61" t="s">
        <v>14</v>
      </c>
      <c r="I801" s="84" t="s">
        <v>15</v>
      </c>
      <c r="J801" s="84" t="s">
        <v>16</v>
      </c>
      <c r="K801" s="84" t="s">
        <v>20</v>
      </c>
      <c r="L801" s="84" t="s">
        <v>21</v>
      </c>
      <c r="M801" s="84"/>
      <c r="N801" s="85"/>
      <c r="O801" s="65">
        <f ca="1">IF(D801="цвет",SUM(O802:INDIRECT("N"&amp;R801)),IF(SUM(E801:N801)=0,"",SUM(E801:N801)))</f>
        <v>0</v>
      </c>
      <c r="P801" s="55">
        <v>1548</v>
      </c>
      <c r="Q801" s="43">
        <f t="shared" si="24"/>
        <v>7120</v>
      </c>
      <c r="R801" s="57">
        <f t="shared" ca="1" si="25"/>
        <v>804</v>
      </c>
      <c r="S801" s="71">
        <f>IF(U801&gt;0,ROUND((U801),0),ROUND((P801*$P$1),0))</f>
        <v>798</v>
      </c>
      <c r="T801" s="72">
        <f ca="1">O801*S801</f>
        <v>0</v>
      </c>
      <c r="U801" s="114">
        <f>VLOOKUP(C801,Лист2!A$1:B$899,2,FALSE)</f>
        <v>798</v>
      </c>
    </row>
    <row r="802" spans="1:21" ht="17.25" thickBot="1" x14ac:dyDescent="0.3">
      <c r="A802" s="2"/>
      <c r="B802" s="231"/>
      <c r="C802" s="62"/>
      <c r="D802" s="39" t="s">
        <v>28</v>
      </c>
      <c r="E802" s="276"/>
      <c r="F802" s="66"/>
      <c r="G802" s="66"/>
      <c r="H802" s="66"/>
      <c r="I802" s="66"/>
      <c r="J802" s="66"/>
      <c r="K802" s="66"/>
      <c r="L802" s="66"/>
      <c r="M802" s="66"/>
      <c r="N802" s="66"/>
      <c r="O802" s="77" t="str">
        <f ca="1">IF(D802="цвет",SUM(O803:INDIRECT("N"&amp;R802)),IF(SUM(E802:N802)=0,"",SUM(E802:N802)))</f>
        <v/>
      </c>
      <c r="P802" s="55" t="s">
        <v>54</v>
      </c>
      <c r="Q802" s="43">
        <f t="shared" si="24"/>
        <v>7120</v>
      </c>
      <c r="R802" s="57">
        <f t="shared" ca="1" si="25"/>
        <v>804</v>
      </c>
      <c r="S802" s="56"/>
      <c r="T802" s="63"/>
      <c r="U802" s="114" t="e">
        <f>VLOOKUP(C802,Лист2!A$1:B$899,2,FALSE)</f>
        <v>#N/A</v>
      </c>
    </row>
    <row r="803" spans="1:21" ht="135" customHeight="1" x14ac:dyDescent="0.25">
      <c r="A803" s="2"/>
      <c r="B803" s="231"/>
      <c r="C803" s="62"/>
      <c r="D803" s="234" t="s">
        <v>209</v>
      </c>
      <c r="E803" s="235"/>
      <c r="F803" s="235"/>
      <c r="G803" s="235"/>
      <c r="H803" s="235"/>
      <c r="I803" s="235"/>
      <c r="J803" s="235"/>
      <c r="K803" s="235"/>
      <c r="L803" s="235"/>
      <c r="M803" s="235"/>
      <c r="N803" s="236"/>
      <c r="O803" s="77" t="str">
        <f ca="1">IF(D803="цвет",SUM(O804:INDIRECT("N"&amp;R803)),IF(SUM(E803:N803)=0,"",SUM(E803:N803)))</f>
        <v/>
      </c>
      <c r="P803" s="55" t="s">
        <v>54</v>
      </c>
      <c r="Q803" s="43">
        <f t="shared" si="24"/>
        <v>7120</v>
      </c>
      <c r="R803" s="57">
        <f t="shared" ca="1" si="25"/>
        <v>804</v>
      </c>
      <c r="S803" s="56"/>
      <c r="T803" s="63"/>
      <c r="U803" s="114" t="e">
        <f>VLOOKUP(C803,Лист2!A$1:B$899,2,FALSE)</f>
        <v>#N/A</v>
      </c>
    </row>
    <row r="804" spans="1:21" ht="17.45" customHeight="1" thickBot="1" x14ac:dyDescent="0.3">
      <c r="A804" s="2"/>
      <c r="B804" s="233"/>
      <c r="C804" s="64"/>
      <c r="D804" s="219" t="str">
        <f>HYPERLINK("https://miamia.ru/search/index.php?q="&amp;Q804&amp;"&amp;s=Поиск?utm_source=Excel&amp;utm_medium=Nalichie&amp;utm_content="&amp;Q804&amp;"","Посмотреть большую фотографию на сайте")</f>
        <v>Посмотреть большую фотографию на сайте</v>
      </c>
      <c r="E804" s="220"/>
      <c r="F804" s="220"/>
      <c r="G804" s="220"/>
      <c r="H804" s="220"/>
      <c r="I804" s="220"/>
      <c r="J804" s="220"/>
      <c r="K804" s="220"/>
      <c r="L804" s="220"/>
      <c r="M804" s="220"/>
      <c r="N804" s="221"/>
      <c r="O804" s="77" t="str">
        <f ca="1">IF(D804="цвет",SUM(O805:INDIRECT("N"&amp;R804)),IF(SUM(E804:N804)=0,"",SUM(E804:N804)))</f>
        <v/>
      </c>
      <c r="P804" s="55" t="s">
        <v>54</v>
      </c>
      <c r="Q804" s="43">
        <f t="shared" si="24"/>
        <v>7120</v>
      </c>
      <c r="R804" s="57">
        <f t="shared" ca="1" si="25"/>
        <v>804</v>
      </c>
      <c r="S804" s="56"/>
      <c r="T804" s="63"/>
      <c r="U804" s="114" t="e">
        <f>VLOOKUP(C804,Лист2!A$1:B$899,2,FALSE)</f>
        <v>#N/A</v>
      </c>
    </row>
    <row r="805" spans="1:21" ht="17.25" thickBot="1" x14ac:dyDescent="0.3">
      <c r="A805" s="2"/>
      <c r="B805" s="231" t="s">
        <v>123</v>
      </c>
      <c r="C805" s="48">
        <v>7123</v>
      </c>
      <c r="D805" s="87" t="s">
        <v>9</v>
      </c>
      <c r="E805" s="84" t="s">
        <v>10</v>
      </c>
      <c r="F805" s="84" t="s">
        <v>17</v>
      </c>
      <c r="G805" s="84" t="s">
        <v>18</v>
      </c>
      <c r="H805" s="61" t="s">
        <v>19</v>
      </c>
      <c r="I805" s="61" t="s">
        <v>22</v>
      </c>
      <c r="J805" s="84"/>
      <c r="K805" s="84"/>
      <c r="L805" s="84"/>
      <c r="M805" s="84"/>
      <c r="N805" s="85"/>
      <c r="O805" s="65">
        <f ca="1">IF(D805="цвет",SUM(O806:INDIRECT("N"&amp;R805)),IF(SUM(E805:N805)=0,"",SUM(E805:N805)))</f>
        <v>0</v>
      </c>
      <c r="P805" s="55">
        <v>2324</v>
      </c>
      <c r="Q805" s="43">
        <f t="shared" si="24"/>
        <v>7123</v>
      </c>
      <c r="R805" s="57">
        <f t="shared" ca="1" si="25"/>
        <v>808</v>
      </c>
      <c r="S805" s="71">
        <f>IF(U805&gt;0,ROUND((U805),0),ROUND((P805*$P$1),0))</f>
        <v>950</v>
      </c>
      <c r="T805" s="72">
        <f ca="1">O805*S805</f>
        <v>0</v>
      </c>
      <c r="U805" s="114">
        <f>VLOOKUP(C805,Лист2!A$1:B$899,2,FALSE)</f>
        <v>950</v>
      </c>
    </row>
    <row r="806" spans="1:21" ht="17.25" thickBot="1" x14ac:dyDescent="0.3">
      <c r="A806" s="2"/>
      <c r="B806" s="231"/>
      <c r="C806" s="62"/>
      <c r="D806" s="39" t="s">
        <v>28</v>
      </c>
      <c r="E806" s="66"/>
      <c r="F806" s="277"/>
      <c r="G806" s="276"/>
      <c r="H806" s="66"/>
      <c r="I806" s="276"/>
      <c r="J806" s="66"/>
      <c r="K806" s="66"/>
      <c r="L806" s="66"/>
      <c r="M806" s="66"/>
      <c r="N806" s="66"/>
      <c r="O806" s="77" t="str">
        <f ca="1">IF(D806="цвет",SUM(O807:INDIRECT("N"&amp;R806)),IF(SUM(E806:N806)=0,"",SUM(E806:N806)))</f>
        <v/>
      </c>
      <c r="P806" s="55" t="s">
        <v>54</v>
      </c>
      <c r="Q806" s="43">
        <f t="shared" si="24"/>
        <v>7123</v>
      </c>
      <c r="R806" s="57">
        <f t="shared" ca="1" si="25"/>
        <v>808</v>
      </c>
      <c r="S806" s="56"/>
      <c r="T806" s="63"/>
      <c r="U806" s="114" t="e">
        <f>VLOOKUP(C806,Лист2!A$1:B$899,2,FALSE)</f>
        <v>#N/A</v>
      </c>
    </row>
    <row r="807" spans="1:21" ht="135" customHeight="1" x14ac:dyDescent="0.25">
      <c r="A807" s="2"/>
      <c r="B807" s="231"/>
      <c r="C807" s="62"/>
      <c r="D807" s="234" t="s">
        <v>210</v>
      </c>
      <c r="E807" s="235"/>
      <c r="F807" s="235"/>
      <c r="G807" s="235"/>
      <c r="H807" s="235"/>
      <c r="I807" s="235"/>
      <c r="J807" s="235"/>
      <c r="K807" s="235"/>
      <c r="L807" s="235"/>
      <c r="M807" s="235"/>
      <c r="N807" s="236"/>
      <c r="O807" s="77" t="str">
        <f ca="1">IF(D807="цвет",SUM(O808:INDIRECT("N"&amp;R807)),IF(SUM(E807:N807)=0,"",SUM(E807:N807)))</f>
        <v/>
      </c>
      <c r="P807" s="55" t="s">
        <v>54</v>
      </c>
      <c r="Q807" s="43">
        <f t="shared" si="24"/>
        <v>7123</v>
      </c>
      <c r="R807" s="57">
        <f t="shared" ca="1" si="25"/>
        <v>808</v>
      </c>
      <c r="S807" s="56"/>
      <c r="T807" s="63"/>
      <c r="U807" s="114" t="e">
        <f>VLOOKUP(C807,Лист2!A$1:B$899,2,FALSE)</f>
        <v>#N/A</v>
      </c>
    </row>
    <row r="808" spans="1:21" ht="17.45" customHeight="1" thickBot="1" x14ac:dyDescent="0.3">
      <c r="A808" s="2"/>
      <c r="B808" s="233"/>
      <c r="C808" s="64"/>
      <c r="D808" s="219" t="str">
        <f>HYPERLINK("https://miamia.ru/search/index.php?q="&amp;Q808&amp;"&amp;s=Поиск?utm_source=Excel&amp;utm_medium=Nalichie&amp;utm_content="&amp;Q808&amp;"","Посмотреть большую фотографию на сайте")</f>
        <v>Посмотреть большую фотографию на сайте</v>
      </c>
      <c r="E808" s="220"/>
      <c r="F808" s="220"/>
      <c r="G808" s="220"/>
      <c r="H808" s="220"/>
      <c r="I808" s="220"/>
      <c r="J808" s="220"/>
      <c r="K808" s="220"/>
      <c r="L808" s="220"/>
      <c r="M808" s="220"/>
      <c r="N808" s="221"/>
      <c r="O808" s="77" t="str">
        <f ca="1">IF(D808="цвет",SUM(O809:INDIRECT("N"&amp;R808)),IF(SUM(E808:N808)=0,"",SUM(E808:N808)))</f>
        <v/>
      </c>
      <c r="P808" s="55" t="s">
        <v>54</v>
      </c>
      <c r="Q808" s="43">
        <f t="shared" si="24"/>
        <v>7123</v>
      </c>
      <c r="R808" s="57">
        <f t="shared" ca="1" si="25"/>
        <v>808</v>
      </c>
      <c r="S808" s="56"/>
      <c r="T808" s="63"/>
      <c r="U808" s="114" t="e">
        <f>VLOOKUP(C808,Лист2!A$1:B$899,2,FALSE)</f>
        <v>#N/A</v>
      </c>
    </row>
    <row r="809" spans="1:21" ht="17.25" thickBot="1" x14ac:dyDescent="0.3">
      <c r="A809" s="2"/>
      <c r="B809" s="231" t="s">
        <v>123</v>
      </c>
      <c r="C809" s="48">
        <v>7124</v>
      </c>
      <c r="D809" s="87" t="s">
        <v>9</v>
      </c>
      <c r="E809" s="84" t="s">
        <v>10</v>
      </c>
      <c r="F809" s="84" t="s">
        <v>17</v>
      </c>
      <c r="G809" s="84" t="s">
        <v>18</v>
      </c>
      <c r="H809" s="61" t="s">
        <v>19</v>
      </c>
      <c r="I809" s="61" t="s">
        <v>22</v>
      </c>
      <c r="J809" s="84"/>
      <c r="K809" s="84"/>
      <c r="L809" s="84"/>
      <c r="M809" s="84"/>
      <c r="N809" s="85"/>
      <c r="O809" s="65">
        <f ca="1">IF(D809="цвет",SUM(O810:INDIRECT("N"&amp;R809)),IF(SUM(E809:N809)=0,"",SUM(E809:N809)))</f>
        <v>0</v>
      </c>
      <c r="P809" s="55">
        <v>2194</v>
      </c>
      <c r="Q809" s="43">
        <f t="shared" si="24"/>
        <v>7124</v>
      </c>
      <c r="R809" s="57">
        <f t="shared" ca="1" si="25"/>
        <v>812</v>
      </c>
      <c r="S809" s="71">
        <f>IF(U809&gt;0,ROUND((U809),0),ROUND((P809*$P$1),0))</f>
        <v>898</v>
      </c>
      <c r="T809" s="72">
        <f ca="1">O809*S809</f>
        <v>0</v>
      </c>
      <c r="U809" s="114">
        <f>VLOOKUP(C809,Лист2!A$1:B$899,2,FALSE)</f>
        <v>898</v>
      </c>
    </row>
    <row r="810" spans="1:21" ht="17.25" thickBot="1" x14ac:dyDescent="0.3">
      <c r="A810" s="2"/>
      <c r="B810" s="231"/>
      <c r="C810" s="62"/>
      <c r="D810" s="39" t="s">
        <v>28</v>
      </c>
      <c r="E810" s="66"/>
      <c r="F810" s="66"/>
      <c r="G810" s="66"/>
      <c r="H810" s="276"/>
      <c r="I810" s="276"/>
      <c r="J810" s="66"/>
      <c r="K810" s="66"/>
      <c r="L810" s="66"/>
      <c r="M810" s="66"/>
      <c r="N810" s="66"/>
      <c r="O810" s="77" t="str">
        <f ca="1">IF(D810="цвет",SUM(O811:INDIRECT("N"&amp;R810)),IF(SUM(E810:N810)=0,"",SUM(E810:N810)))</f>
        <v/>
      </c>
      <c r="P810" s="55" t="s">
        <v>54</v>
      </c>
      <c r="Q810" s="43">
        <f t="shared" si="24"/>
        <v>7124</v>
      </c>
      <c r="R810" s="57">
        <f t="shared" ca="1" si="25"/>
        <v>812</v>
      </c>
      <c r="S810" s="56"/>
      <c r="T810" s="63"/>
      <c r="U810" s="114" t="e">
        <f>VLOOKUP(C810,Лист2!A$1:B$899,2,FALSE)</f>
        <v>#N/A</v>
      </c>
    </row>
    <row r="811" spans="1:21" ht="135" customHeight="1" x14ac:dyDescent="0.25">
      <c r="A811" s="2"/>
      <c r="B811" s="231"/>
      <c r="C811" s="62"/>
      <c r="D811" s="234" t="s">
        <v>308</v>
      </c>
      <c r="E811" s="235"/>
      <c r="F811" s="235"/>
      <c r="G811" s="235"/>
      <c r="H811" s="235"/>
      <c r="I811" s="235"/>
      <c r="J811" s="235"/>
      <c r="K811" s="235"/>
      <c r="L811" s="235"/>
      <c r="M811" s="235"/>
      <c r="N811" s="236"/>
      <c r="O811" s="77" t="str">
        <f ca="1">IF(D811="цвет",SUM(O812:INDIRECT("N"&amp;R811)),IF(SUM(E811:N811)=0,"",SUM(E811:N811)))</f>
        <v/>
      </c>
      <c r="P811" s="55" t="s">
        <v>54</v>
      </c>
      <c r="Q811" s="43">
        <f t="shared" si="24"/>
        <v>7124</v>
      </c>
      <c r="R811" s="57">
        <f t="shared" ca="1" si="25"/>
        <v>812</v>
      </c>
      <c r="S811" s="56"/>
      <c r="T811" s="63"/>
      <c r="U811" s="114" t="e">
        <f>VLOOKUP(C811,Лист2!A$1:B$899,2,FALSE)</f>
        <v>#N/A</v>
      </c>
    </row>
    <row r="812" spans="1:21" ht="17.45" customHeight="1" thickBot="1" x14ac:dyDescent="0.3">
      <c r="A812" s="2"/>
      <c r="B812" s="233"/>
      <c r="C812" s="64"/>
      <c r="D812" s="219" t="str">
        <f>HYPERLINK("https://miamia.ru/search/index.php?q="&amp;Q812&amp;"&amp;s=Поиск?utm_source=Excel&amp;utm_medium=Nalichie&amp;utm_content="&amp;Q812&amp;"","Посмотреть большую фотографию на сайте")</f>
        <v>Посмотреть большую фотографию на сайте</v>
      </c>
      <c r="E812" s="220"/>
      <c r="F812" s="220"/>
      <c r="G812" s="220"/>
      <c r="H812" s="220"/>
      <c r="I812" s="220"/>
      <c r="J812" s="220"/>
      <c r="K812" s="220"/>
      <c r="L812" s="220"/>
      <c r="M812" s="220"/>
      <c r="N812" s="221"/>
      <c r="O812" s="77" t="str">
        <f ca="1">IF(D812="цвет",SUM(O813:INDIRECT("N"&amp;R812)),IF(SUM(E812:N812)=0,"",SUM(E812:N812)))</f>
        <v/>
      </c>
      <c r="P812" s="55" t="s">
        <v>54</v>
      </c>
      <c r="Q812" s="43">
        <f t="shared" si="24"/>
        <v>7124</v>
      </c>
      <c r="R812" s="57">
        <f t="shared" ca="1" si="25"/>
        <v>812</v>
      </c>
      <c r="S812" s="56"/>
      <c r="T812" s="63"/>
      <c r="U812" s="114" t="e">
        <f>VLOOKUP(C812,Лист2!A$1:B$899,2,FALSE)</f>
        <v>#N/A</v>
      </c>
    </row>
    <row r="813" spans="1:21" ht="17.25" thickBot="1" x14ac:dyDescent="0.3">
      <c r="A813" s="2"/>
      <c r="B813" s="231" t="s">
        <v>123</v>
      </c>
      <c r="C813" s="48">
        <v>7125</v>
      </c>
      <c r="D813" s="87" t="s">
        <v>9</v>
      </c>
      <c r="E813" s="84" t="s">
        <v>11</v>
      </c>
      <c r="F813" s="84" t="s">
        <v>12</v>
      </c>
      <c r="G813" s="61" t="s">
        <v>13</v>
      </c>
      <c r="H813" s="61" t="s">
        <v>14</v>
      </c>
      <c r="I813" s="84" t="s">
        <v>15</v>
      </c>
      <c r="J813" s="84" t="s">
        <v>16</v>
      </c>
      <c r="K813" s="84" t="s">
        <v>20</v>
      </c>
      <c r="L813" s="84" t="s">
        <v>21</v>
      </c>
      <c r="M813" s="84"/>
      <c r="N813" s="85"/>
      <c r="O813" s="65">
        <f ca="1">IF(D813="цвет",SUM(O814:INDIRECT("N"&amp;R813)),IF(SUM(E813:N813)=0,"",SUM(E813:N813)))</f>
        <v>0</v>
      </c>
      <c r="P813" s="55">
        <v>3099</v>
      </c>
      <c r="Q813" s="43">
        <f t="shared" si="24"/>
        <v>7125</v>
      </c>
      <c r="R813" s="57">
        <f t="shared" ca="1" si="25"/>
        <v>816</v>
      </c>
      <c r="S813" s="71">
        <f>IF(U813&gt;0,ROUND((U813),0),ROUND((P813*$P$1),0))</f>
        <v>1250</v>
      </c>
      <c r="T813" s="72">
        <f ca="1">O813*S813</f>
        <v>0</v>
      </c>
      <c r="U813" s="114">
        <f>VLOOKUP(C813,Лист2!A$1:B$899,2,FALSE)</f>
        <v>1250</v>
      </c>
    </row>
    <row r="814" spans="1:21" ht="17.25" thickBot="1" x14ac:dyDescent="0.3">
      <c r="A814" s="2"/>
      <c r="B814" s="231"/>
      <c r="C814" s="62"/>
      <c r="D814" s="39" t="s">
        <v>28</v>
      </c>
      <c r="E814" s="276"/>
      <c r="F814" s="276"/>
      <c r="G814" s="66"/>
      <c r="H814" s="66"/>
      <c r="I814" s="66"/>
      <c r="J814" s="66"/>
      <c r="K814" s="66"/>
      <c r="L814" s="66"/>
      <c r="M814" s="66"/>
      <c r="N814" s="66"/>
      <c r="O814" s="77" t="str">
        <f ca="1">IF(D814="цвет",SUM(O815:INDIRECT("N"&amp;R814)),IF(SUM(E814:N814)=0,"",SUM(E814:N814)))</f>
        <v/>
      </c>
      <c r="P814" s="55" t="s">
        <v>54</v>
      </c>
      <c r="Q814" s="43">
        <f t="shared" si="24"/>
        <v>7125</v>
      </c>
      <c r="R814" s="57">
        <f t="shared" ca="1" si="25"/>
        <v>816</v>
      </c>
      <c r="S814" s="56"/>
      <c r="T814" s="63"/>
      <c r="U814" s="114" t="e">
        <f>VLOOKUP(C814,Лист2!A$1:B$899,2,FALSE)</f>
        <v>#N/A</v>
      </c>
    </row>
    <row r="815" spans="1:21" ht="135" customHeight="1" x14ac:dyDescent="0.25">
      <c r="A815" s="2"/>
      <c r="B815" s="231"/>
      <c r="C815" s="62"/>
      <c r="D815" s="234" t="s">
        <v>211</v>
      </c>
      <c r="E815" s="235"/>
      <c r="F815" s="235"/>
      <c r="G815" s="235"/>
      <c r="H815" s="235"/>
      <c r="I815" s="235"/>
      <c r="J815" s="235"/>
      <c r="K815" s="235"/>
      <c r="L815" s="235"/>
      <c r="M815" s="235"/>
      <c r="N815" s="236"/>
      <c r="O815" s="77" t="str">
        <f ca="1">IF(D815="цвет",SUM(O816:INDIRECT("N"&amp;R815)),IF(SUM(E815:N815)=0,"",SUM(E815:N815)))</f>
        <v/>
      </c>
      <c r="P815" s="55" t="s">
        <v>54</v>
      </c>
      <c r="Q815" s="43">
        <f t="shared" si="24"/>
        <v>7125</v>
      </c>
      <c r="R815" s="57">
        <f t="shared" ca="1" si="25"/>
        <v>816</v>
      </c>
      <c r="S815" s="56"/>
      <c r="T815" s="63"/>
      <c r="U815" s="114" t="e">
        <f>VLOOKUP(C815,Лист2!A$1:B$899,2,FALSE)</f>
        <v>#N/A</v>
      </c>
    </row>
    <row r="816" spans="1:21" ht="17.45" customHeight="1" thickBot="1" x14ac:dyDescent="0.3">
      <c r="A816" s="2"/>
      <c r="B816" s="233"/>
      <c r="C816" s="64"/>
      <c r="D816" s="219" t="str">
        <f>HYPERLINK("https://miamia.ru/search/index.php?q="&amp;Q816&amp;"&amp;s=Поиск?utm_source=Excel&amp;utm_medium=Nalichie&amp;utm_content="&amp;Q816&amp;"","Посмотреть большую фотографию на сайте")</f>
        <v>Посмотреть большую фотографию на сайте</v>
      </c>
      <c r="E816" s="220"/>
      <c r="F816" s="220"/>
      <c r="G816" s="220"/>
      <c r="H816" s="220"/>
      <c r="I816" s="220"/>
      <c r="J816" s="220"/>
      <c r="K816" s="220"/>
      <c r="L816" s="220"/>
      <c r="M816" s="220"/>
      <c r="N816" s="221"/>
      <c r="O816" s="77" t="str">
        <f ca="1">IF(D816="цвет",SUM(O817:INDIRECT("N"&amp;R816)),IF(SUM(E816:N816)=0,"",SUM(E816:N816)))</f>
        <v/>
      </c>
      <c r="P816" s="55" t="s">
        <v>54</v>
      </c>
      <c r="Q816" s="43">
        <f t="shared" si="24"/>
        <v>7125</v>
      </c>
      <c r="R816" s="57">
        <f t="shared" ca="1" si="25"/>
        <v>816</v>
      </c>
      <c r="S816" s="56"/>
      <c r="T816" s="63"/>
      <c r="U816" s="114" t="e">
        <f>VLOOKUP(C816,Лист2!A$1:B$899,2,FALSE)</f>
        <v>#N/A</v>
      </c>
    </row>
    <row r="817" spans="1:26" customFormat="1" ht="17.25" thickBot="1" x14ac:dyDescent="0.3">
      <c r="A817" s="102"/>
      <c r="B817" s="225" t="s">
        <v>123</v>
      </c>
      <c r="C817" s="103">
        <v>7126</v>
      </c>
      <c r="D817" s="104" t="s">
        <v>9</v>
      </c>
      <c r="E817" s="105" t="s">
        <v>11</v>
      </c>
      <c r="F817" s="105" t="s">
        <v>12</v>
      </c>
      <c r="G817" s="106" t="s">
        <v>13</v>
      </c>
      <c r="H817" s="106" t="s">
        <v>14</v>
      </c>
      <c r="I817" s="105" t="s">
        <v>15</v>
      </c>
      <c r="J817" s="105" t="s">
        <v>16</v>
      </c>
      <c r="K817" s="105" t="s">
        <v>20</v>
      </c>
      <c r="L817" s="105" t="s">
        <v>21</v>
      </c>
      <c r="M817" s="105"/>
      <c r="N817" s="107"/>
      <c r="O817" s="108">
        <f ca="1">IF(D817="цвет",SUM(O818:INDIRECT("N"&amp;R817)),IF(SUM(E817:N817)=0,"",SUM(E817:N817)))</f>
        <v>0</v>
      </c>
      <c r="P817" s="109">
        <v>3487</v>
      </c>
      <c r="Q817" s="110">
        <f t="shared" si="24"/>
        <v>7126</v>
      </c>
      <c r="R817" s="111">
        <f t="shared" ca="1" si="25"/>
        <v>820</v>
      </c>
      <c r="S817" s="112">
        <f>IF(U817&gt;0,ROUND((U817),0),ROUND((P817*$P$1),0))</f>
        <v>1050</v>
      </c>
      <c r="T817" s="113">
        <f ca="1">O817*S817</f>
        <v>0</v>
      </c>
      <c r="U817" s="114">
        <f>VLOOKUP(C817,Лист2!A$1:B$899,2,FALSE)</f>
        <v>1050</v>
      </c>
      <c r="V817" s="114"/>
      <c r="W817" s="114"/>
      <c r="X817" s="114"/>
      <c r="Y817" s="114"/>
      <c r="Z817" s="114"/>
    </row>
    <row r="818" spans="1:26" customFormat="1" ht="17.25" thickBot="1" x14ac:dyDescent="0.3">
      <c r="A818" s="102"/>
      <c r="B818" s="225"/>
      <c r="C818" s="115"/>
      <c r="D818" s="116" t="s">
        <v>28</v>
      </c>
      <c r="E818" s="144"/>
      <c r="F818" s="131"/>
      <c r="G818" s="131"/>
      <c r="H818" s="131"/>
      <c r="I818" s="131"/>
      <c r="J818" s="131"/>
      <c r="K818" s="144"/>
      <c r="L818" s="131"/>
      <c r="M818" s="131"/>
      <c r="N818" s="117"/>
      <c r="O818" s="118" t="str">
        <f ca="1">IF(D818="цвет",SUM(O819:INDIRECT("N"&amp;R818)),IF(SUM(E818:N818)=0,"",SUM(E818:N818)))</f>
        <v/>
      </c>
      <c r="P818" s="109" t="s">
        <v>54</v>
      </c>
      <c r="Q818" s="110">
        <f t="shared" si="24"/>
        <v>7126</v>
      </c>
      <c r="R818" s="111">
        <f t="shared" ca="1" si="25"/>
        <v>820</v>
      </c>
      <c r="S818" s="119"/>
      <c r="T818" s="120"/>
      <c r="U818" s="114" t="e">
        <f>VLOOKUP(C818,Лист2!A$1:B$899,2,FALSE)</f>
        <v>#N/A</v>
      </c>
      <c r="V818" s="114"/>
      <c r="W818" s="114"/>
      <c r="X818" s="114"/>
      <c r="Y818" s="114"/>
      <c r="Z818" s="114"/>
    </row>
    <row r="819" spans="1:26" customFormat="1" ht="135" customHeight="1" x14ac:dyDescent="0.25">
      <c r="A819" s="102"/>
      <c r="B819" s="225"/>
      <c r="C819" s="115"/>
      <c r="D819" s="227" t="s">
        <v>438</v>
      </c>
      <c r="E819" s="228"/>
      <c r="F819" s="228"/>
      <c r="G819" s="228"/>
      <c r="H819" s="228"/>
      <c r="I819" s="228"/>
      <c r="J819" s="228"/>
      <c r="K819" s="228"/>
      <c r="L819" s="228"/>
      <c r="M819" s="228"/>
      <c r="N819" s="229"/>
      <c r="O819" s="118" t="str">
        <f ca="1">IF(D819="цвет",SUM(O820:INDIRECT("N"&amp;R819)),IF(SUM(E819:N819)=0,"",SUM(E819:N819)))</f>
        <v/>
      </c>
      <c r="P819" s="109" t="s">
        <v>54</v>
      </c>
      <c r="Q819" s="110">
        <f t="shared" si="24"/>
        <v>7126</v>
      </c>
      <c r="R819" s="111">
        <f t="shared" ca="1" si="25"/>
        <v>820</v>
      </c>
      <c r="S819" s="119"/>
      <c r="T819" s="120"/>
      <c r="U819" s="114" t="e">
        <f>VLOOKUP(C819,Лист2!A$1:B$899,2,FALSE)</f>
        <v>#N/A</v>
      </c>
      <c r="V819" s="114"/>
      <c r="W819" s="114"/>
      <c r="X819" s="114"/>
      <c r="Y819" s="114"/>
      <c r="Z819" s="114"/>
    </row>
    <row r="820" spans="1:26" customFormat="1" ht="17.45" customHeight="1" thickBot="1" x14ac:dyDescent="0.3">
      <c r="A820" s="102"/>
      <c r="B820" s="226"/>
      <c r="C820" s="121"/>
      <c r="D820" s="219" t="str">
        <f>HYPERLINK("https://miamia.ru/search/index.php?q="&amp;Q820&amp;"&amp;s=Поиск?utm_source=Excel&amp;utm_medium=Nalichie&amp;utm_content="&amp;Q820&amp;"","Посмотреть большую фотографию на сайте")</f>
        <v>Посмотреть большую фотографию на сайте</v>
      </c>
      <c r="E820" s="220"/>
      <c r="F820" s="220"/>
      <c r="G820" s="220"/>
      <c r="H820" s="220"/>
      <c r="I820" s="220"/>
      <c r="J820" s="220"/>
      <c r="K820" s="220"/>
      <c r="L820" s="220"/>
      <c r="M820" s="220"/>
      <c r="N820" s="221"/>
      <c r="O820" s="118" t="str">
        <f ca="1">IF(D820="цвет",SUM(O821:INDIRECT("N"&amp;R820)),IF(SUM(E820:N820)=0,"",SUM(E820:N820)))</f>
        <v/>
      </c>
      <c r="P820" s="109" t="s">
        <v>54</v>
      </c>
      <c r="Q820" s="110">
        <f t="shared" si="24"/>
        <v>7126</v>
      </c>
      <c r="R820" s="111">
        <f t="shared" ca="1" si="25"/>
        <v>820</v>
      </c>
      <c r="S820" s="119"/>
      <c r="T820" s="120"/>
      <c r="U820" s="114" t="e">
        <f>VLOOKUP(C820,Лист2!A$1:B$899,2,FALSE)</f>
        <v>#N/A</v>
      </c>
      <c r="V820" s="114"/>
      <c r="W820" s="114"/>
      <c r="X820" s="114"/>
      <c r="Y820" s="114"/>
      <c r="Z820" s="114"/>
    </row>
    <row r="821" spans="1:26" ht="17.25" thickBot="1" x14ac:dyDescent="0.3">
      <c r="A821" s="2"/>
      <c r="B821" s="231" t="s">
        <v>123</v>
      </c>
      <c r="C821" s="48">
        <v>7127</v>
      </c>
      <c r="D821" s="87" t="s">
        <v>9</v>
      </c>
      <c r="E821" s="84" t="s">
        <v>11</v>
      </c>
      <c r="F821" s="84" t="s">
        <v>12</v>
      </c>
      <c r="G821" s="61" t="s">
        <v>13</v>
      </c>
      <c r="H821" s="61" t="s">
        <v>14</v>
      </c>
      <c r="I821" s="84" t="s">
        <v>15</v>
      </c>
      <c r="J821" s="84" t="s">
        <v>16</v>
      </c>
      <c r="K821" s="84" t="s">
        <v>20</v>
      </c>
      <c r="L821" s="84" t="s">
        <v>21</v>
      </c>
      <c r="M821" s="84"/>
      <c r="N821" s="85"/>
      <c r="O821" s="65">
        <f ca="1">IF(D821="цвет",SUM(O822:INDIRECT("N"&amp;R821)),IF(SUM(E821:N821)=0,"",SUM(E821:N821)))</f>
        <v>0</v>
      </c>
      <c r="P821" s="55">
        <v>2324</v>
      </c>
      <c r="Q821" s="43">
        <f t="shared" si="24"/>
        <v>7127</v>
      </c>
      <c r="R821" s="57">
        <f t="shared" ca="1" si="25"/>
        <v>824</v>
      </c>
      <c r="S821" s="71">
        <f>IF(U821&gt;0,ROUND((U821),0),ROUND((P821*$P$1),0))</f>
        <v>850</v>
      </c>
      <c r="T821" s="72">
        <f ca="1">O821*S821</f>
        <v>0</v>
      </c>
      <c r="U821" s="114">
        <f>VLOOKUP(C821,Лист2!A$1:B$899,2,FALSE)</f>
        <v>850</v>
      </c>
    </row>
    <row r="822" spans="1:26" ht="17.25" thickBot="1" x14ac:dyDescent="0.3">
      <c r="A822" s="2"/>
      <c r="B822" s="231"/>
      <c r="C822" s="62"/>
      <c r="D822" s="39" t="s">
        <v>28</v>
      </c>
      <c r="E822" s="277"/>
      <c r="F822" s="276"/>
      <c r="G822" s="66"/>
      <c r="H822" s="276"/>
      <c r="I822" s="277"/>
      <c r="J822" s="66"/>
      <c r="K822" s="66"/>
      <c r="L822" s="66"/>
      <c r="M822" s="66"/>
      <c r="N822" s="66"/>
      <c r="O822" s="77" t="str">
        <f ca="1">IF(D822="цвет",SUM(O823:INDIRECT("N"&amp;R822)),IF(SUM(E822:N822)=0,"",SUM(E822:N822)))</f>
        <v/>
      </c>
      <c r="P822" s="55" t="s">
        <v>54</v>
      </c>
      <c r="Q822" s="43">
        <f t="shared" si="24"/>
        <v>7127</v>
      </c>
      <c r="R822" s="57">
        <f t="shared" ca="1" si="25"/>
        <v>824</v>
      </c>
      <c r="S822" s="56"/>
      <c r="T822" s="63"/>
      <c r="U822" s="114" t="e">
        <f>VLOOKUP(C822,Лист2!A$1:B$899,2,FALSE)</f>
        <v>#N/A</v>
      </c>
    </row>
    <row r="823" spans="1:26" ht="135" customHeight="1" x14ac:dyDescent="0.25">
      <c r="A823" s="2"/>
      <c r="B823" s="231"/>
      <c r="C823" s="62"/>
      <c r="D823" s="234" t="s">
        <v>212</v>
      </c>
      <c r="E823" s="235"/>
      <c r="F823" s="235"/>
      <c r="G823" s="235"/>
      <c r="H823" s="235"/>
      <c r="I823" s="235"/>
      <c r="J823" s="235"/>
      <c r="K823" s="235"/>
      <c r="L823" s="235"/>
      <c r="M823" s="235"/>
      <c r="N823" s="236"/>
      <c r="O823" s="77" t="str">
        <f ca="1">IF(D823="цвет",SUM(O824:INDIRECT("N"&amp;R823)),IF(SUM(E823:N823)=0,"",SUM(E823:N823)))</f>
        <v/>
      </c>
      <c r="P823" s="55" t="s">
        <v>54</v>
      </c>
      <c r="Q823" s="43">
        <f t="shared" si="24"/>
        <v>7127</v>
      </c>
      <c r="R823" s="57">
        <f t="shared" ca="1" si="25"/>
        <v>824</v>
      </c>
      <c r="S823" s="56"/>
      <c r="T823" s="63"/>
      <c r="U823" s="114" t="e">
        <f>VLOOKUP(C823,Лист2!A$1:B$899,2,FALSE)</f>
        <v>#N/A</v>
      </c>
    </row>
    <row r="824" spans="1:26" ht="17.45" customHeight="1" thickBot="1" x14ac:dyDescent="0.3">
      <c r="A824" s="2"/>
      <c r="B824" s="233"/>
      <c r="C824" s="64"/>
      <c r="D824" s="219" t="str">
        <f>HYPERLINK("https://miamia.ru/search/index.php?q="&amp;Q824&amp;"&amp;s=Поиск?utm_source=Excel&amp;utm_medium=Nalichie&amp;utm_content="&amp;Q824&amp;"","Посмотреть большую фотографию на сайте")</f>
        <v>Посмотреть большую фотографию на сайте</v>
      </c>
      <c r="E824" s="220"/>
      <c r="F824" s="220"/>
      <c r="G824" s="220"/>
      <c r="H824" s="220"/>
      <c r="I824" s="220"/>
      <c r="J824" s="220"/>
      <c r="K824" s="220"/>
      <c r="L824" s="220"/>
      <c r="M824" s="220"/>
      <c r="N824" s="221"/>
      <c r="O824" s="77" t="str">
        <f ca="1">IF(D824="цвет",SUM(O825:INDIRECT("N"&amp;R824)),IF(SUM(E824:N824)=0,"",SUM(E824:N824)))</f>
        <v/>
      </c>
      <c r="P824" s="55" t="s">
        <v>54</v>
      </c>
      <c r="Q824" s="43">
        <f t="shared" si="24"/>
        <v>7127</v>
      </c>
      <c r="R824" s="57">
        <f t="shared" ca="1" si="25"/>
        <v>824</v>
      </c>
      <c r="S824" s="56"/>
      <c r="T824" s="63"/>
      <c r="U824" s="114" t="e">
        <f>VLOOKUP(C824,Лист2!A$1:B$899,2,FALSE)</f>
        <v>#N/A</v>
      </c>
    </row>
    <row r="825" spans="1:26" ht="17.25" thickBot="1" x14ac:dyDescent="0.3">
      <c r="A825" s="2"/>
      <c r="B825" s="231" t="s">
        <v>123</v>
      </c>
      <c r="C825" s="48">
        <v>7128</v>
      </c>
      <c r="D825" s="87" t="s">
        <v>9</v>
      </c>
      <c r="E825" s="84" t="s">
        <v>11</v>
      </c>
      <c r="F825" s="84" t="s">
        <v>12</v>
      </c>
      <c r="G825" s="61" t="s">
        <v>13</v>
      </c>
      <c r="H825" s="61" t="s">
        <v>14</v>
      </c>
      <c r="I825" s="84" t="s">
        <v>15</v>
      </c>
      <c r="J825" s="84" t="s">
        <v>16</v>
      </c>
      <c r="K825" s="84" t="s">
        <v>20</v>
      </c>
      <c r="L825" s="84" t="s">
        <v>21</v>
      </c>
      <c r="M825" s="84"/>
      <c r="N825" s="85"/>
      <c r="O825" s="65">
        <f ca="1">IF(D825="цвет",SUM(O826:INDIRECT("N"&amp;R825)),IF(SUM(E825:N825)=0,"",SUM(E825:N825)))</f>
        <v>0</v>
      </c>
      <c r="P825" s="55">
        <v>1807</v>
      </c>
      <c r="Q825" s="43">
        <f t="shared" si="24"/>
        <v>7128</v>
      </c>
      <c r="R825" s="57">
        <f t="shared" ca="1" si="25"/>
        <v>828</v>
      </c>
      <c r="S825" s="71">
        <f>IF(U825&gt;0,ROUND((U825),0),ROUND((P825*$P$1),0))</f>
        <v>850</v>
      </c>
      <c r="T825" s="72">
        <f ca="1">O825*S825</f>
        <v>0</v>
      </c>
      <c r="U825" s="114">
        <f>VLOOKUP(C825,Лист2!A$1:B$899,2,FALSE)</f>
        <v>850</v>
      </c>
    </row>
    <row r="826" spans="1:26" ht="17.25" thickBot="1" x14ac:dyDescent="0.3">
      <c r="A826" s="2"/>
      <c r="B826" s="231"/>
      <c r="C826" s="62"/>
      <c r="D826" s="39" t="s">
        <v>28</v>
      </c>
      <c r="E826" s="66"/>
      <c r="F826" s="277"/>
      <c r="G826" s="277"/>
      <c r="H826" s="276"/>
      <c r="I826" s="66"/>
      <c r="J826" s="276"/>
      <c r="K826" s="276"/>
      <c r="L826" s="66"/>
      <c r="M826" s="66"/>
      <c r="N826" s="66"/>
      <c r="O826" s="77" t="str">
        <f ca="1">IF(D826="цвет",SUM(O827:INDIRECT("N"&amp;R826)),IF(SUM(E826:N826)=0,"",SUM(E826:N826)))</f>
        <v/>
      </c>
      <c r="P826" s="55" t="s">
        <v>54</v>
      </c>
      <c r="Q826" s="43">
        <f t="shared" si="24"/>
        <v>7128</v>
      </c>
      <c r="R826" s="57">
        <f t="shared" ca="1" si="25"/>
        <v>828</v>
      </c>
      <c r="S826" s="56"/>
      <c r="T826" s="63"/>
      <c r="U826" s="114" t="e">
        <f>VLOOKUP(C826,Лист2!A$1:B$899,2,FALSE)</f>
        <v>#N/A</v>
      </c>
    </row>
    <row r="827" spans="1:26" ht="135" customHeight="1" x14ac:dyDescent="0.25">
      <c r="A827" s="2"/>
      <c r="B827" s="231"/>
      <c r="C827" s="62"/>
      <c r="D827" s="234" t="s">
        <v>213</v>
      </c>
      <c r="E827" s="235"/>
      <c r="F827" s="235"/>
      <c r="G827" s="235"/>
      <c r="H827" s="235"/>
      <c r="I827" s="235"/>
      <c r="J827" s="235"/>
      <c r="K827" s="235"/>
      <c r="L827" s="235"/>
      <c r="M827" s="235"/>
      <c r="N827" s="236"/>
      <c r="O827" s="77" t="str">
        <f ca="1">IF(D827="цвет",SUM(O828:INDIRECT("N"&amp;R827)),IF(SUM(E827:N827)=0,"",SUM(E827:N827)))</f>
        <v/>
      </c>
      <c r="P827" s="55" t="s">
        <v>54</v>
      </c>
      <c r="Q827" s="43">
        <f t="shared" si="24"/>
        <v>7128</v>
      </c>
      <c r="R827" s="57">
        <f t="shared" ca="1" si="25"/>
        <v>828</v>
      </c>
      <c r="S827" s="56"/>
      <c r="T827" s="63"/>
      <c r="U827" s="114" t="e">
        <f>VLOOKUP(C827,Лист2!A$1:B$899,2,FALSE)</f>
        <v>#N/A</v>
      </c>
    </row>
    <row r="828" spans="1:26" ht="17.45" customHeight="1" thickBot="1" x14ac:dyDescent="0.3">
      <c r="A828" s="2"/>
      <c r="B828" s="233"/>
      <c r="C828" s="64"/>
      <c r="D828" s="219" t="str">
        <f>HYPERLINK("https://miamia.ru/search/index.php?q="&amp;Q828&amp;"&amp;s=Поиск?utm_source=Excel&amp;utm_medium=Nalichie&amp;utm_content="&amp;Q828&amp;"","Посмотреть большую фотографию на сайте")</f>
        <v>Посмотреть большую фотографию на сайте</v>
      </c>
      <c r="E828" s="220"/>
      <c r="F828" s="220"/>
      <c r="G828" s="220"/>
      <c r="H828" s="220"/>
      <c r="I828" s="220"/>
      <c r="J828" s="220"/>
      <c r="K828" s="220"/>
      <c r="L828" s="220"/>
      <c r="M828" s="220"/>
      <c r="N828" s="221"/>
      <c r="O828" s="77" t="str">
        <f ca="1">IF(D828="цвет",SUM(O829:INDIRECT("N"&amp;R828)),IF(SUM(E828:N828)=0,"",SUM(E828:N828)))</f>
        <v/>
      </c>
      <c r="P828" s="55" t="s">
        <v>54</v>
      </c>
      <c r="Q828" s="43">
        <f t="shared" si="24"/>
        <v>7128</v>
      </c>
      <c r="R828" s="57">
        <f t="shared" ca="1" si="25"/>
        <v>828</v>
      </c>
      <c r="S828" s="56"/>
      <c r="T828" s="63"/>
      <c r="U828" s="114" t="e">
        <f>VLOOKUP(C828,Лист2!A$1:B$899,2,FALSE)</f>
        <v>#N/A</v>
      </c>
    </row>
    <row r="829" spans="1:26" ht="17.25" thickBot="1" x14ac:dyDescent="0.3">
      <c r="A829" s="2"/>
      <c r="B829" s="231" t="s">
        <v>123</v>
      </c>
      <c r="C829" s="48">
        <v>7129</v>
      </c>
      <c r="D829" s="87" t="s">
        <v>9</v>
      </c>
      <c r="E829" s="84" t="s">
        <v>11</v>
      </c>
      <c r="F829" s="84" t="s">
        <v>12</v>
      </c>
      <c r="G829" s="61" t="s">
        <v>13</v>
      </c>
      <c r="H829" s="61" t="s">
        <v>14</v>
      </c>
      <c r="I829" s="84" t="s">
        <v>15</v>
      </c>
      <c r="J829" s="84" t="s">
        <v>16</v>
      </c>
      <c r="K829" s="84" t="s">
        <v>20</v>
      </c>
      <c r="L829" s="84" t="s">
        <v>21</v>
      </c>
      <c r="M829" s="84"/>
      <c r="N829" s="85"/>
      <c r="O829" s="65">
        <f ca="1">IF(D829="цвет",SUM(O830:INDIRECT("N"&amp;R829)),IF(SUM(E829:N829)=0,"",SUM(E829:N829)))</f>
        <v>0</v>
      </c>
      <c r="P829" s="55">
        <v>2582</v>
      </c>
      <c r="Q829" s="43">
        <f t="shared" si="24"/>
        <v>7129</v>
      </c>
      <c r="R829" s="57">
        <f t="shared" ca="1" si="25"/>
        <v>832</v>
      </c>
      <c r="S829" s="71">
        <f>IF(U829&gt;0,ROUND((U829),0),ROUND((P829*$P$1),0))</f>
        <v>950</v>
      </c>
      <c r="T829" s="72">
        <f ca="1">O829*S829</f>
        <v>0</v>
      </c>
      <c r="U829" s="114">
        <f>VLOOKUP(C829,Лист2!A$1:B$899,2,FALSE)</f>
        <v>950</v>
      </c>
    </row>
    <row r="830" spans="1:26" ht="17.25" thickBot="1" x14ac:dyDescent="0.3">
      <c r="A830" s="2"/>
      <c r="B830" s="231"/>
      <c r="C830" s="62"/>
      <c r="D830" s="39" t="s">
        <v>28</v>
      </c>
      <c r="E830" s="66"/>
      <c r="F830" s="277"/>
      <c r="G830" s="66"/>
      <c r="H830" s="66"/>
      <c r="I830" s="66"/>
      <c r="J830" s="66"/>
      <c r="K830" s="66"/>
      <c r="L830" s="66"/>
      <c r="M830" s="66"/>
      <c r="N830" s="66"/>
      <c r="O830" s="77" t="str">
        <f ca="1">IF(D830="цвет",SUM(O831:INDIRECT("N"&amp;R830)),IF(SUM(E830:N830)=0,"",SUM(E830:N830)))</f>
        <v/>
      </c>
      <c r="P830" s="55" t="s">
        <v>54</v>
      </c>
      <c r="Q830" s="43">
        <f t="shared" si="24"/>
        <v>7129</v>
      </c>
      <c r="R830" s="57">
        <f t="shared" ca="1" si="25"/>
        <v>832</v>
      </c>
      <c r="S830" s="56"/>
      <c r="T830" s="63"/>
      <c r="U830" s="114" t="e">
        <f>VLOOKUP(C830,Лист2!A$1:B$899,2,FALSE)</f>
        <v>#N/A</v>
      </c>
    </row>
    <row r="831" spans="1:26" ht="135" customHeight="1" x14ac:dyDescent="0.25">
      <c r="A831" s="2"/>
      <c r="B831" s="231"/>
      <c r="C831" s="62"/>
      <c r="D831" s="234" t="s">
        <v>214</v>
      </c>
      <c r="E831" s="235"/>
      <c r="F831" s="235"/>
      <c r="G831" s="235"/>
      <c r="H831" s="235"/>
      <c r="I831" s="235"/>
      <c r="J831" s="235"/>
      <c r="K831" s="235"/>
      <c r="L831" s="235"/>
      <c r="M831" s="235"/>
      <c r="N831" s="236"/>
      <c r="O831" s="77" t="str">
        <f ca="1">IF(D831="цвет",SUM(O832:INDIRECT("N"&amp;R831)),IF(SUM(E831:N831)=0,"",SUM(E831:N831)))</f>
        <v/>
      </c>
      <c r="P831" s="55" t="s">
        <v>54</v>
      </c>
      <c r="Q831" s="43">
        <f t="shared" si="24"/>
        <v>7129</v>
      </c>
      <c r="R831" s="57">
        <f t="shared" ca="1" si="25"/>
        <v>832</v>
      </c>
      <c r="S831" s="56"/>
      <c r="T831" s="63"/>
      <c r="U831" s="114" t="e">
        <f>VLOOKUP(C831,Лист2!A$1:B$899,2,FALSE)</f>
        <v>#N/A</v>
      </c>
    </row>
    <row r="832" spans="1:26" ht="17.45" customHeight="1" thickBot="1" x14ac:dyDescent="0.3">
      <c r="A832" s="2"/>
      <c r="B832" s="233"/>
      <c r="C832" s="64"/>
      <c r="D832" s="219" t="str">
        <f>HYPERLINK("https://miamia.ru/search/index.php?q="&amp;Q832&amp;"&amp;s=Поиск?utm_source=Excel&amp;utm_medium=Nalichie&amp;utm_content="&amp;Q832&amp;"","Посмотреть большую фотографию на сайте")</f>
        <v>Посмотреть большую фотографию на сайте</v>
      </c>
      <c r="E832" s="220"/>
      <c r="F832" s="220"/>
      <c r="G832" s="220"/>
      <c r="H832" s="220"/>
      <c r="I832" s="220"/>
      <c r="J832" s="220"/>
      <c r="K832" s="220"/>
      <c r="L832" s="220"/>
      <c r="M832" s="220"/>
      <c r="N832" s="221"/>
      <c r="O832" s="77" t="str">
        <f ca="1">IF(D832="цвет",SUM(O833:INDIRECT("N"&amp;R832)),IF(SUM(E832:N832)=0,"",SUM(E832:N832)))</f>
        <v/>
      </c>
      <c r="P832" s="55" t="s">
        <v>54</v>
      </c>
      <c r="Q832" s="43">
        <f t="shared" si="24"/>
        <v>7129</v>
      </c>
      <c r="R832" s="57">
        <f t="shared" ca="1" si="25"/>
        <v>832</v>
      </c>
      <c r="S832" s="56"/>
      <c r="T832" s="63"/>
      <c r="U832" s="114" t="e">
        <f>VLOOKUP(C832,Лист2!A$1:B$899,2,FALSE)</f>
        <v>#N/A</v>
      </c>
    </row>
    <row r="833" spans="1:21" ht="23.1" customHeight="1" thickBot="1" x14ac:dyDescent="0.3">
      <c r="A833" s="67"/>
      <c r="B833" s="50" t="s">
        <v>119</v>
      </c>
      <c r="C833" s="51"/>
      <c r="D833" s="52"/>
      <c r="E833" s="53"/>
      <c r="F833" s="53"/>
      <c r="G833" s="53"/>
      <c r="H833" s="53"/>
      <c r="I833" s="53"/>
      <c r="J833" s="53"/>
      <c r="K833" s="53"/>
      <c r="L833" s="53"/>
      <c r="M833" s="53"/>
      <c r="N833" s="54"/>
      <c r="O833" s="77" t="str">
        <f ca="1">IF(D833="цвет",SUM(O834:INDIRECT("N"&amp;R833)),IF(SUM(E833:N833)=0,"",SUM(E833:N833)))</f>
        <v/>
      </c>
      <c r="P833" s="55" t="s">
        <v>54</v>
      </c>
      <c r="Q833" s="43">
        <f t="shared" si="24"/>
        <v>7129</v>
      </c>
      <c r="R833" s="57">
        <f t="shared" ca="1" si="25"/>
        <v>837</v>
      </c>
      <c r="U833" s="114" t="e">
        <f>VLOOKUP(C833,Лист2!A$1:B$899,2,FALSE)</f>
        <v>#N/A</v>
      </c>
    </row>
    <row r="834" spans="1:21" ht="17.25" thickBot="1" x14ac:dyDescent="0.3">
      <c r="A834" s="69"/>
      <c r="B834" s="230" t="s">
        <v>112</v>
      </c>
      <c r="C834" s="70">
        <v>7320</v>
      </c>
      <c r="D834" s="83" t="s">
        <v>9</v>
      </c>
      <c r="E834" s="84" t="s">
        <v>10</v>
      </c>
      <c r="F834" s="61" t="s">
        <v>11</v>
      </c>
      <c r="G834" s="61" t="s">
        <v>12</v>
      </c>
      <c r="H834" s="61" t="s">
        <v>13</v>
      </c>
      <c r="I834" s="61" t="s">
        <v>14</v>
      </c>
      <c r="J834" s="61" t="s">
        <v>15</v>
      </c>
      <c r="K834" s="61" t="s">
        <v>16</v>
      </c>
      <c r="L834" s="61"/>
      <c r="M834" s="61"/>
      <c r="N834" s="85"/>
      <c r="O834" s="65">
        <f ca="1">IF(D834="цвет",SUM(O835:INDIRECT("N"&amp;R834)),IF(SUM(E834:N834)=0,"",SUM(E834:N834)))</f>
        <v>0</v>
      </c>
      <c r="P834" s="55">
        <v>902</v>
      </c>
      <c r="Q834" s="43">
        <f t="shared" si="24"/>
        <v>7320</v>
      </c>
      <c r="R834" s="57">
        <f t="shared" ca="1" si="25"/>
        <v>837</v>
      </c>
      <c r="S834" s="71">
        <f>IF(U834&gt;0,ROUND((U834),0),ROUND((P834*$P$1),0))</f>
        <v>450</v>
      </c>
      <c r="T834" s="72">
        <f ca="1">O834*S834</f>
        <v>0</v>
      </c>
      <c r="U834" s="114">
        <f>VLOOKUP(C834,Лист2!A$1:B$899,2,FALSE)</f>
        <v>450</v>
      </c>
    </row>
    <row r="835" spans="1:21" ht="17.25" thickBot="1" x14ac:dyDescent="0.3">
      <c r="A835" s="69"/>
      <c r="B835" s="231"/>
      <c r="C835" s="62"/>
      <c r="D835" s="4" t="s">
        <v>24</v>
      </c>
      <c r="E835" s="5"/>
      <c r="F835" s="275"/>
      <c r="G835" s="5"/>
      <c r="H835" s="5"/>
      <c r="I835" s="5"/>
      <c r="J835" s="5"/>
      <c r="K835" s="5"/>
      <c r="L835" s="5"/>
      <c r="M835" s="5"/>
      <c r="N835" s="5"/>
      <c r="O835" s="77" t="str">
        <f ca="1">IF(D835="цвет",SUM(O836:INDIRECT("N"&amp;R835)),IF(SUM(E835:N835)=0,"",SUM(E835:N835)))</f>
        <v/>
      </c>
      <c r="P835" s="55" t="s">
        <v>54</v>
      </c>
      <c r="Q835" s="43">
        <f t="shared" si="24"/>
        <v>7320</v>
      </c>
      <c r="R835" s="57">
        <f t="shared" ca="1" si="25"/>
        <v>837</v>
      </c>
      <c r="S835" s="56"/>
      <c r="T835" s="63"/>
      <c r="U835" s="114" t="e">
        <f>VLOOKUP(C835,Лист2!A$1:B$899,2,FALSE)</f>
        <v>#N/A</v>
      </c>
    </row>
    <row r="836" spans="1:21" ht="136.5" customHeight="1" x14ac:dyDescent="0.25">
      <c r="A836" s="69"/>
      <c r="B836" s="231"/>
      <c r="C836" s="62"/>
      <c r="D836" s="234" t="s">
        <v>215</v>
      </c>
      <c r="E836" s="235"/>
      <c r="F836" s="235"/>
      <c r="G836" s="235"/>
      <c r="H836" s="235"/>
      <c r="I836" s="235"/>
      <c r="J836" s="235"/>
      <c r="K836" s="235"/>
      <c r="L836" s="235"/>
      <c r="M836" s="235"/>
      <c r="N836" s="236"/>
      <c r="O836" s="77" t="str">
        <f ca="1">IF(D836="цвет",SUM(O837:INDIRECT("N"&amp;R836)),IF(SUM(E836:N836)=0,"",SUM(E836:N836)))</f>
        <v/>
      </c>
      <c r="P836" s="55" t="s">
        <v>54</v>
      </c>
      <c r="Q836" s="43">
        <f t="shared" si="24"/>
        <v>7320</v>
      </c>
      <c r="R836" s="57">
        <f t="shared" ca="1" si="25"/>
        <v>837</v>
      </c>
      <c r="S836" s="56"/>
      <c r="T836" s="63"/>
      <c r="U836" s="114" t="e">
        <f>VLOOKUP(C836,Лист2!A$1:B$899,2,FALSE)</f>
        <v>#N/A</v>
      </c>
    </row>
    <row r="837" spans="1:21" ht="17.45" customHeight="1" thickBot="1" x14ac:dyDescent="0.3">
      <c r="A837" s="69"/>
      <c r="B837" s="243"/>
      <c r="C837" s="64"/>
      <c r="D837" s="219" t="str">
        <f>HYPERLINK("https://miamia.ru/search/index.php?q="&amp;Q837&amp;"&amp;s=Поиск?utm_source=Excel&amp;utm_medium=Nalichie&amp;utm_content="&amp;Q837&amp;"","Посмотреть большую фотографию на сайте")</f>
        <v>Посмотреть большую фотографию на сайте</v>
      </c>
      <c r="E837" s="220"/>
      <c r="F837" s="220"/>
      <c r="G837" s="220"/>
      <c r="H837" s="220"/>
      <c r="I837" s="220"/>
      <c r="J837" s="220"/>
      <c r="K837" s="220"/>
      <c r="L837" s="220"/>
      <c r="M837" s="220"/>
      <c r="N837" s="221"/>
      <c r="O837" s="77" t="str">
        <f ca="1">IF(D837="цвет",SUM(O838:INDIRECT("N"&amp;R837)),IF(SUM(E837:N837)=0,"",SUM(E837:N837)))</f>
        <v/>
      </c>
      <c r="P837" s="55" t="s">
        <v>54</v>
      </c>
      <c r="Q837" s="43">
        <f t="shared" si="24"/>
        <v>7320</v>
      </c>
      <c r="R837" s="57">
        <f t="shared" ca="1" si="25"/>
        <v>837</v>
      </c>
      <c r="S837" s="56"/>
      <c r="T837" s="63"/>
      <c r="U837" s="114" t="e">
        <f>VLOOKUP(C837,Лист2!A$1:B$899,2,FALSE)</f>
        <v>#N/A</v>
      </c>
    </row>
    <row r="838" spans="1:21" ht="17.25" thickBot="1" x14ac:dyDescent="0.3">
      <c r="A838" s="69"/>
      <c r="B838" s="230" t="s">
        <v>112</v>
      </c>
      <c r="C838" s="70">
        <v>7321</v>
      </c>
      <c r="D838" s="83" t="s">
        <v>9</v>
      </c>
      <c r="E838" s="84" t="s">
        <v>10</v>
      </c>
      <c r="F838" s="61" t="s">
        <v>11</v>
      </c>
      <c r="G838" s="61" t="s">
        <v>12</v>
      </c>
      <c r="H838" s="61" t="s">
        <v>13</v>
      </c>
      <c r="I838" s="61" t="s">
        <v>14</v>
      </c>
      <c r="J838" s="61" t="s">
        <v>15</v>
      </c>
      <c r="K838" s="61" t="s">
        <v>16</v>
      </c>
      <c r="L838" s="61"/>
      <c r="M838" s="61"/>
      <c r="N838" s="85"/>
      <c r="O838" s="65">
        <f ca="1">IF(D838="цвет",SUM(O839:INDIRECT("N"&amp;R838)),IF(SUM(E838:N838)=0,"",SUM(E838:N838)))</f>
        <v>0</v>
      </c>
      <c r="P838" s="55">
        <v>902</v>
      </c>
      <c r="Q838" s="43">
        <f t="shared" si="24"/>
        <v>7321</v>
      </c>
      <c r="R838" s="57">
        <f t="shared" ca="1" si="25"/>
        <v>841</v>
      </c>
      <c r="S838" s="71">
        <f>IF(U838&gt;0,ROUND((U838),0),ROUND((P838*$P$1),0))</f>
        <v>450</v>
      </c>
      <c r="T838" s="72">
        <f ca="1">O838*S838</f>
        <v>0</v>
      </c>
      <c r="U838" s="114">
        <f>VLOOKUP(C838,Лист2!A$1:B$899,2,FALSE)</f>
        <v>450</v>
      </c>
    </row>
    <row r="839" spans="1:21" ht="17.25" thickBot="1" x14ac:dyDescent="0.3">
      <c r="A839" s="69"/>
      <c r="B839" s="231"/>
      <c r="C839" s="62"/>
      <c r="D839" s="4" t="s">
        <v>24</v>
      </c>
      <c r="E839" s="5"/>
      <c r="F839" s="275"/>
      <c r="G839" s="275"/>
      <c r="H839" s="275"/>
      <c r="I839" s="5"/>
      <c r="J839" s="144"/>
      <c r="K839" s="144"/>
      <c r="L839" s="5"/>
      <c r="M839" s="5"/>
      <c r="N839" s="5"/>
      <c r="O839" s="77" t="str">
        <f ca="1">IF(D839="цвет",SUM(O840:INDIRECT("N"&amp;R839)),IF(SUM(E839:N839)=0,"",SUM(E839:N839)))</f>
        <v/>
      </c>
      <c r="P839" s="55" t="s">
        <v>54</v>
      </c>
      <c r="Q839" s="43">
        <f t="shared" si="24"/>
        <v>7321</v>
      </c>
      <c r="R839" s="57">
        <f t="shared" ca="1" si="25"/>
        <v>841</v>
      </c>
      <c r="S839" s="56"/>
      <c r="T839" s="63"/>
      <c r="U839" s="114" t="e">
        <f>VLOOKUP(C839,Лист2!A$1:B$899,2,FALSE)</f>
        <v>#N/A</v>
      </c>
    </row>
    <row r="840" spans="1:21" ht="136.5" customHeight="1" x14ac:dyDescent="0.25">
      <c r="A840" s="69"/>
      <c r="B840" s="231"/>
      <c r="C840" s="62"/>
      <c r="D840" s="234" t="s">
        <v>216</v>
      </c>
      <c r="E840" s="235"/>
      <c r="F840" s="235"/>
      <c r="G840" s="235"/>
      <c r="H840" s="235"/>
      <c r="I840" s="235"/>
      <c r="J840" s="235"/>
      <c r="K840" s="235"/>
      <c r="L840" s="235"/>
      <c r="M840" s="235"/>
      <c r="N840" s="236"/>
      <c r="O840" s="77" t="str">
        <f ca="1">IF(D840="цвет",SUM(O841:INDIRECT("N"&amp;R840)),IF(SUM(E840:N840)=0,"",SUM(E840:N840)))</f>
        <v/>
      </c>
      <c r="P840" s="55" t="s">
        <v>54</v>
      </c>
      <c r="Q840" s="43">
        <f t="shared" si="24"/>
        <v>7321</v>
      </c>
      <c r="R840" s="57">
        <f t="shared" ca="1" si="25"/>
        <v>841</v>
      </c>
      <c r="S840" s="56"/>
      <c r="T840" s="63"/>
      <c r="U840" s="114" t="e">
        <f>VLOOKUP(C840,Лист2!A$1:B$899,2,FALSE)</f>
        <v>#N/A</v>
      </c>
    </row>
    <row r="841" spans="1:21" ht="17.45" customHeight="1" thickBot="1" x14ac:dyDescent="0.3">
      <c r="A841" s="69"/>
      <c r="B841" s="243"/>
      <c r="C841" s="64"/>
      <c r="D841" s="219" t="str">
        <f>HYPERLINK("https://miamia.ru/search/index.php?q="&amp;Q841&amp;"&amp;s=Поиск?utm_source=Excel&amp;utm_medium=Nalichie&amp;utm_content="&amp;Q841&amp;"","Посмотреть большую фотографию на сайте")</f>
        <v>Посмотреть большую фотографию на сайте</v>
      </c>
      <c r="E841" s="220"/>
      <c r="F841" s="220"/>
      <c r="G841" s="220"/>
      <c r="H841" s="220"/>
      <c r="I841" s="220"/>
      <c r="J841" s="220"/>
      <c r="K841" s="220"/>
      <c r="L841" s="220"/>
      <c r="M841" s="220"/>
      <c r="N841" s="221"/>
      <c r="O841" s="77" t="str">
        <f ca="1">IF(D841="цвет",SUM(O842:INDIRECT("N"&amp;R841)),IF(SUM(E841:N841)=0,"",SUM(E841:N841)))</f>
        <v/>
      </c>
      <c r="P841" s="55" t="s">
        <v>54</v>
      </c>
      <c r="Q841" s="43">
        <f t="shared" si="24"/>
        <v>7321</v>
      </c>
      <c r="R841" s="57">
        <f t="shared" ca="1" si="25"/>
        <v>841</v>
      </c>
      <c r="S841" s="56"/>
      <c r="T841" s="63"/>
      <c r="U841" s="114" t="e">
        <f>VLOOKUP(C841,Лист2!A$1:B$899,2,FALSE)</f>
        <v>#N/A</v>
      </c>
    </row>
    <row r="842" spans="1:21" ht="17.25" thickBot="1" x14ac:dyDescent="0.3">
      <c r="A842" s="69"/>
      <c r="B842" s="230" t="s">
        <v>112</v>
      </c>
      <c r="C842" s="70">
        <v>7322</v>
      </c>
      <c r="D842" s="83" t="s">
        <v>9</v>
      </c>
      <c r="E842" s="84" t="s">
        <v>10</v>
      </c>
      <c r="F842" s="61" t="s">
        <v>11</v>
      </c>
      <c r="G842" s="61" t="s">
        <v>12</v>
      </c>
      <c r="H842" s="61" t="s">
        <v>13</v>
      </c>
      <c r="I842" s="61" t="s">
        <v>14</v>
      </c>
      <c r="J842" s="61" t="s">
        <v>15</v>
      </c>
      <c r="K842" s="61" t="s">
        <v>16</v>
      </c>
      <c r="L842" s="61"/>
      <c r="M842" s="61"/>
      <c r="N842" s="85"/>
      <c r="O842" s="65">
        <f ca="1">IF(D842="цвет",SUM(O843:INDIRECT("N"&amp;R842)),IF(SUM(E842:N842)=0,"",SUM(E842:N842)))</f>
        <v>0</v>
      </c>
      <c r="P842" s="55">
        <v>1031</v>
      </c>
      <c r="Q842" s="43">
        <f t="shared" si="24"/>
        <v>7322</v>
      </c>
      <c r="R842" s="57">
        <f t="shared" ca="1" si="25"/>
        <v>845</v>
      </c>
      <c r="S842" s="71">
        <f>IF(U842&gt;0,ROUND((U842),0),ROUND((P842*$P$1),0))</f>
        <v>550</v>
      </c>
      <c r="T842" s="72">
        <f ca="1">O842*S842</f>
        <v>0</v>
      </c>
      <c r="U842" s="114">
        <f>VLOOKUP(C842,Лист2!A$1:B$899,2,FALSE)</f>
        <v>550</v>
      </c>
    </row>
    <row r="843" spans="1:21" ht="17.25" thickBot="1" x14ac:dyDescent="0.3">
      <c r="A843" s="69"/>
      <c r="B843" s="231"/>
      <c r="C843" s="62"/>
      <c r="D843" s="4" t="s">
        <v>24</v>
      </c>
      <c r="E843" s="5"/>
      <c r="F843" s="275"/>
      <c r="G843" s="275"/>
      <c r="H843" s="5"/>
      <c r="I843" s="144"/>
      <c r="J843" s="5"/>
      <c r="K843" s="5"/>
      <c r="L843" s="5"/>
      <c r="M843" s="5"/>
      <c r="N843" s="5"/>
      <c r="O843" s="77" t="str">
        <f ca="1">IF(D843="цвет",SUM(O844:INDIRECT("N"&amp;R843)),IF(SUM(E843:N843)=0,"",SUM(E843:N843)))</f>
        <v/>
      </c>
      <c r="P843" s="55" t="s">
        <v>54</v>
      </c>
      <c r="Q843" s="43">
        <f t="shared" ref="Q843:Q906" si="26">IF(C843&lt;&gt;0,C843,Q842)</f>
        <v>7322</v>
      </c>
      <c r="R843" s="57">
        <f t="shared" ref="R843:R906" ca="1" si="27">IF(D843="Посмотреть большую фотографию на сайте",CELL("строка",O843),R844)</f>
        <v>845</v>
      </c>
      <c r="S843" s="56"/>
      <c r="T843" s="63"/>
      <c r="U843" s="114" t="e">
        <f>VLOOKUP(C843,Лист2!A$1:B$899,2,FALSE)</f>
        <v>#N/A</v>
      </c>
    </row>
    <row r="844" spans="1:21" ht="136.5" customHeight="1" x14ac:dyDescent="0.25">
      <c r="A844" s="69"/>
      <c r="B844" s="231"/>
      <c r="C844" s="62"/>
      <c r="D844" s="234" t="s">
        <v>217</v>
      </c>
      <c r="E844" s="235"/>
      <c r="F844" s="235"/>
      <c r="G844" s="235"/>
      <c r="H844" s="235"/>
      <c r="I844" s="235"/>
      <c r="J844" s="235"/>
      <c r="K844" s="235"/>
      <c r="L844" s="235"/>
      <c r="M844" s="235"/>
      <c r="N844" s="236"/>
      <c r="O844" s="77" t="str">
        <f ca="1">IF(D844="цвет",SUM(O845:INDIRECT("N"&amp;R844)),IF(SUM(E844:N844)=0,"",SUM(E844:N844)))</f>
        <v/>
      </c>
      <c r="P844" s="55" t="s">
        <v>54</v>
      </c>
      <c r="Q844" s="43">
        <f t="shared" si="26"/>
        <v>7322</v>
      </c>
      <c r="R844" s="57">
        <f t="shared" ca="1" si="27"/>
        <v>845</v>
      </c>
      <c r="S844" s="56"/>
      <c r="T844" s="63"/>
      <c r="U844" s="114" t="e">
        <f>VLOOKUP(C844,Лист2!A$1:B$899,2,FALSE)</f>
        <v>#N/A</v>
      </c>
    </row>
    <row r="845" spans="1:21" ht="17.45" customHeight="1" thickBot="1" x14ac:dyDescent="0.3">
      <c r="A845" s="69"/>
      <c r="B845" s="243"/>
      <c r="C845" s="64"/>
      <c r="D845" s="219" t="str">
        <f>HYPERLINK("https://miamia.ru/search/index.php?q="&amp;Q845&amp;"&amp;s=Поиск?utm_source=Excel&amp;utm_medium=Nalichie&amp;utm_content="&amp;Q845&amp;"","Посмотреть большую фотографию на сайте")</f>
        <v>Посмотреть большую фотографию на сайте</v>
      </c>
      <c r="E845" s="220"/>
      <c r="F845" s="220"/>
      <c r="G845" s="220"/>
      <c r="H845" s="220"/>
      <c r="I845" s="220"/>
      <c r="J845" s="220"/>
      <c r="K845" s="220"/>
      <c r="L845" s="220"/>
      <c r="M845" s="220"/>
      <c r="N845" s="221"/>
      <c r="O845" s="77" t="str">
        <f ca="1">IF(D845="цвет",SUM(O846:INDIRECT("N"&amp;R845)),IF(SUM(E845:N845)=0,"",SUM(E845:N845)))</f>
        <v/>
      </c>
      <c r="P845" s="55" t="s">
        <v>54</v>
      </c>
      <c r="Q845" s="43">
        <f t="shared" si="26"/>
        <v>7322</v>
      </c>
      <c r="R845" s="57">
        <f t="shared" ca="1" si="27"/>
        <v>845</v>
      </c>
      <c r="S845" s="56"/>
      <c r="T845" s="63"/>
      <c r="U845" s="114" t="e">
        <f>VLOOKUP(C845,Лист2!A$1:B$899,2,FALSE)</f>
        <v>#N/A</v>
      </c>
    </row>
    <row r="846" spans="1:21" ht="17.25" thickBot="1" x14ac:dyDescent="0.3">
      <c r="A846" s="69"/>
      <c r="B846" s="230" t="s">
        <v>113</v>
      </c>
      <c r="C846" s="70">
        <v>7323</v>
      </c>
      <c r="D846" s="83" t="s">
        <v>9</v>
      </c>
      <c r="E846" s="84" t="s">
        <v>10</v>
      </c>
      <c r="F846" s="84" t="s">
        <v>17</v>
      </c>
      <c r="G846" s="61" t="s">
        <v>18</v>
      </c>
      <c r="H846" s="61" t="s">
        <v>301</v>
      </c>
      <c r="I846" s="61"/>
      <c r="J846" s="61"/>
      <c r="K846" s="61"/>
      <c r="L846" s="61"/>
      <c r="M846" s="61"/>
      <c r="N846" s="85"/>
      <c r="O846" s="65">
        <f ca="1">IF(D846="цвет",SUM(O847:INDIRECT("N"&amp;R846)),IF(SUM(E846:N846)=0,"",SUM(E846:N846)))</f>
        <v>0</v>
      </c>
      <c r="P846" s="55">
        <v>1290</v>
      </c>
      <c r="Q846" s="43">
        <f t="shared" si="26"/>
        <v>7323</v>
      </c>
      <c r="R846" s="57">
        <f t="shared" ca="1" si="27"/>
        <v>849</v>
      </c>
      <c r="S846" s="71">
        <f>IF(U846&gt;0,ROUND((U846),0),ROUND((P846*$P$1),0))</f>
        <v>850</v>
      </c>
      <c r="T846" s="72">
        <f ca="1">O846*S846</f>
        <v>0</v>
      </c>
      <c r="U846" s="114">
        <f>VLOOKUP(C846,Лист2!A$1:B$899,2,FALSE)</f>
        <v>850</v>
      </c>
    </row>
    <row r="847" spans="1:21" ht="17.25" thickBot="1" x14ac:dyDescent="0.3">
      <c r="A847" s="69"/>
      <c r="B847" s="231"/>
      <c r="C847" s="62"/>
      <c r="D847" s="4" t="s">
        <v>24</v>
      </c>
      <c r="E847" s="5"/>
      <c r="F847" s="144"/>
      <c r="G847" s="5"/>
      <c r="H847" s="5"/>
      <c r="I847" s="5"/>
      <c r="J847" s="5"/>
      <c r="K847" s="5"/>
      <c r="L847" s="5"/>
      <c r="M847" s="5"/>
      <c r="N847" s="5"/>
      <c r="O847" s="77" t="str">
        <f ca="1">IF(D847="цвет",SUM(O848:INDIRECT("N"&amp;R847)),IF(SUM(E847:N847)=0,"",SUM(E847:N847)))</f>
        <v/>
      </c>
      <c r="P847" s="55" t="s">
        <v>54</v>
      </c>
      <c r="Q847" s="43">
        <f t="shared" si="26"/>
        <v>7323</v>
      </c>
      <c r="R847" s="57">
        <f t="shared" ca="1" si="27"/>
        <v>849</v>
      </c>
      <c r="S847" s="56"/>
      <c r="T847" s="63"/>
      <c r="U847" s="114" t="e">
        <f>VLOOKUP(C847,Лист2!A$1:B$899,2,FALSE)</f>
        <v>#N/A</v>
      </c>
    </row>
    <row r="848" spans="1:21" ht="136.5" customHeight="1" x14ac:dyDescent="0.25">
      <c r="A848" s="69"/>
      <c r="B848" s="231"/>
      <c r="C848" s="62"/>
      <c r="D848" s="234" t="s">
        <v>218</v>
      </c>
      <c r="E848" s="235"/>
      <c r="F848" s="235"/>
      <c r="G848" s="235"/>
      <c r="H848" s="235"/>
      <c r="I848" s="235"/>
      <c r="J848" s="235"/>
      <c r="K848" s="235"/>
      <c r="L848" s="235"/>
      <c r="M848" s="235"/>
      <c r="N848" s="236"/>
      <c r="O848" s="77" t="str">
        <f ca="1">IF(D848="цвет",SUM(O849:INDIRECT("N"&amp;R848)),IF(SUM(E848:N848)=0,"",SUM(E848:N848)))</f>
        <v/>
      </c>
      <c r="P848" s="55" t="s">
        <v>54</v>
      </c>
      <c r="Q848" s="43">
        <f t="shared" si="26"/>
        <v>7323</v>
      </c>
      <c r="R848" s="57">
        <f t="shared" ca="1" si="27"/>
        <v>849</v>
      </c>
      <c r="S848" s="56"/>
      <c r="T848" s="63"/>
      <c r="U848" s="114" t="e">
        <f>VLOOKUP(C848,Лист2!A$1:B$899,2,FALSE)</f>
        <v>#N/A</v>
      </c>
    </row>
    <row r="849" spans="1:26" ht="17.45" customHeight="1" thickBot="1" x14ac:dyDescent="0.3">
      <c r="A849" s="69"/>
      <c r="B849" s="243"/>
      <c r="C849" s="64"/>
      <c r="D849" s="219" t="str">
        <f>HYPERLINK("https://miamia.ru/search/index.php?q="&amp;Q849&amp;"&amp;s=Поиск?utm_source=Excel&amp;utm_medium=Nalichie&amp;utm_content="&amp;Q849&amp;"","Посмотреть большую фотографию на сайте")</f>
        <v>Посмотреть большую фотографию на сайте</v>
      </c>
      <c r="E849" s="220"/>
      <c r="F849" s="220"/>
      <c r="G849" s="220"/>
      <c r="H849" s="220"/>
      <c r="I849" s="220"/>
      <c r="J849" s="220"/>
      <c r="K849" s="220"/>
      <c r="L849" s="220"/>
      <c r="M849" s="220"/>
      <c r="N849" s="221"/>
      <c r="O849" s="77" t="str">
        <f ca="1">IF(D849="цвет",SUM(O850:INDIRECT("N"&amp;R849)),IF(SUM(E849:N849)=0,"",SUM(E849:N849)))</f>
        <v/>
      </c>
      <c r="P849" s="55" t="s">
        <v>54</v>
      </c>
      <c r="Q849" s="43">
        <f t="shared" si="26"/>
        <v>7323</v>
      </c>
      <c r="R849" s="57">
        <f t="shared" ca="1" si="27"/>
        <v>849</v>
      </c>
      <c r="S849" s="56"/>
      <c r="T849" s="63"/>
      <c r="U849" s="114" t="e">
        <f>VLOOKUP(C849,Лист2!A$1:B$899,2,FALSE)</f>
        <v>#N/A</v>
      </c>
    </row>
    <row r="850" spans="1:26" ht="17.25" thickBot="1" x14ac:dyDescent="0.3">
      <c r="A850" s="69"/>
      <c r="B850" s="230" t="s">
        <v>112</v>
      </c>
      <c r="C850" s="70">
        <v>7324</v>
      </c>
      <c r="D850" s="83" t="s">
        <v>9</v>
      </c>
      <c r="E850" s="84" t="s">
        <v>10</v>
      </c>
      <c r="F850" s="84" t="s">
        <v>17</v>
      </c>
      <c r="G850" s="61" t="s">
        <v>18</v>
      </c>
      <c r="H850" s="61" t="s">
        <v>19</v>
      </c>
      <c r="I850" s="61"/>
      <c r="J850" s="61"/>
      <c r="K850" s="61"/>
      <c r="L850" s="61"/>
      <c r="M850" s="61"/>
      <c r="N850" s="85"/>
      <c r="O850" s="65">
        <f ca="1">IF(D850="цвет",SUM(O851:INDIRECT("N"&amp;R850)),IF(SUM(E850:N850)=0,"",SUM(E850:N850)))</f>
        <v>0</v>
      </c>
      <c r="P850" s="55">
        <v>1161</v>
      </c>
      <c r="Q850" s="43">
        <f t="shared" si="26"/>
        <v>7324</v>
      </c>
      <c r="R850" s="57">
        <f t="shared" ca="1" si="27"/>
        <v>853</v>
      </c>
      <c r="S850" s="71">
        <f>IF(U850&gt;0,ROUND((U850),0),ROUND((P850*$P$1),0))</f>
        <v>650</v>
      </c>
      <c r="T850" s="72">
        <f ca="1">O850*S850</f>
        <v>0</v>
      </c>
      <c r="U850" s="114">
        <f>VLOOKUP(C850,Лист2!A$1:B$899,2,FALSE)</f>
        <v>650</v>
      </c>
    </row>
    <row r="851" spans="1:26" ht="17.25" thickBot="1" x14ac:dyDescent="0.3">
      <c r="A851" s="69"/>
      <c r="B851" s="231"/>
      <c r="C851" s="62"/>
      <c r="D851" s="4" t="s">
        <v>24</v>
      </c>
      <c r="E851" s="5"/>
      <c r="F851" s="275"/>
      <c r="G851" s="275"/>
      <c r="H851" s="275"/>
      <c r="I851" s="5"/>
      <c r="J851" s="5"/>
      <c r="K851" s="5"/>
      <c r="L851" s="5"/>
      <c r="M851" s="5"/>
      <c r="N851" s="5"/>
      <c r="O851" s="77" t="str">
        <f ca="1">IF(D851="цвет",SUM(O852:INDIRECT("N"&amp;R851)),IF(SUM(E851:N851)=0,"",SUM(E851:N851)))</f>
        <v/>
      </c>
      <c r="P851" s="55" t="s">
        <v>54</v>
      </c>
      <c r="Q851" s="43">
        <f t="shared" si="26"/>
        <v>7324</v>
      </c>
      <c r="R851" s="57">
        <f t="shared" ca="1" si="27"/>
        <v>853</v>
      </c>
      <c r="S851" s="56"/>
      <c r="T851" s="63"/>
      <c r="U851" s="114" t="e">
        <f>VLOOKUP(C851,Лист2!A$1:B$899,2,FALSE)</f>
        <v>#N/A</v>
      </c>
    </row>
    <row r="852" spans="1:26" ht="136.5" customHeight="1" x14ac:dyDescent="0.25">
      <c r="A852" s="69"/>
      <c r="B852" s="231"/>
      <c r="C852" s="62"/>
      <c r="D852" s="234" t="s">
        <v>219</v>
      </c>
      <c r="E852" s="235"/>
      <c r="F852" s="235"/>
      <c r="G852" s="235"/>
      <c r="H852" s="235"/>
      <c r="I852" s="235"/>
      <c r="J852" s="235"/>
      <c r="K852" s="235"/>
      <c r="L852" s="235"/>
      <c r="M852" s="235"/>
      <c r="N852" s="236"/>
      <c r="O852" s="77" t="str">
        <f ca="1">IF(D852="цвет",SUM(O853:INDIRECT("N"&amp;R852)),IF(SUM(E852:N852)=0,"",SUM(E852:N852)))</f>
        <v/>
      </c>
      <c r="P852" s="55" t="s">
        <v>54</v>
      </c>
      <c r="Q852" s="43">
        <f t="shared" si="26"/>
        <v>7324</v>
      </c>
      <c r="R852" s="57">
        <f t="shared" ca="1" si="27"/>
        <v>853</v>
      </c>
      <c r="S852" s="56"/>
      <c r="T852" s="63"/>
      <c r="U852" s="114" t="e">
        <f>VLOOKUP(C852,Лист2!A$1:B$899,2,FALSE)</f>
        <v>#N/A</v>
      </c>
    </row>
    <row r="853" spans="1:26" ht="17.45" customHeight="1" thickBot="1" x14ac:dyDescent="0.3">
      <c r="A853" s="69"/>
      <c r="B853" s="243"/>
      <c r="C853" s="64"/>
      <c r="D853" s="219" t="str">
        <f>HYPERLINK("https://miamia.ru/search/index.php?q="&amp;Q853&amp;"&amp;s=Поиск?utm_source=Excel&amp;utm_medium=Nalichie&amp;utm_content="&amp;Q853&amp;"","Посмотреть большую фотографию на сайте")</f>
        <v>Посмотреть большую фотографию на сайте</v>
      </c>
      <c r="E853" s="220"/>
      <c r="F853" s="220"/>
      <c r="G853" s="220"/>
      <c r="H853" s="220"/>
      <c r="I853" s="220"/>
      <c r="J853" s="220"/>
      <c r="K853" s="220"/>
      <c r="L853" s="220"/>
      <c r="M853" s="220"/>
      <c r="N853" s="221"/>
      <c r="O853" s="77" t="str">
        <f ca="1">IF(D853="цвет",SUM(O854:INDIRECT("N"&amp;R853)),IF(SUM(E853:N853)=0,"",SUM(E853:N853)))</f>
        <v/>
      </c>
      <c r="P853" s="55" t="s">
        <v>54</v>
      </c>
      <c r="Q853" s="43">
        <f t="shared" si="26"/>
        <v>7324</v>
      </c>
      <c r="R853" s="57">
        <f t="shared" ca="1" si="27"/>
        <v>853</v>
      </c>
      <c r="S853" s="56"/>
      <c r="T853" s="63"/>
      <c r="U853" s="114" t="e">
        <f>VLOOKUP(C853,Лист2!A$1:B$899,2,FALSE)</f>
        <v>#N/A</v>
      </c>
    </row>
    <row r="854" spans="1:26" ht="17.25" thickBot="1" x14ac:dyDescent="0.3">
      <c r="A854" s="69"/>
      <c r="B854" s="230" t="s">
        <v>112</v>
      </c>
      <c r="C854" s="70">
        <v>7325</v>
      </c>
      <c r="D854" s="83" t="s">
        <v>9</v>
      </c>
      <c r="E854" s="84" t="s">
        <v>10</v>
      </c>
      <c r="F854" s="61" t="s">
        <v>11</v>
      </c>
      <c r="G854" s="61" t="s">
        <v>12</v>
      </c>
      <c r="H854" s="61" t="s">
        <v>13</v>
      </c>
      <c r="I854" s="61" t="s">
        <v>14</v>
      </c>
      <c r="J854" s="61" t="s">
        <v>15</v>
      </c>
      <c r="K854" s="61" t="s">
        <v>16</v>
      </c>
      <c r="L854" s="61"/>
      <c r="M854" s="61"/>
      <c r="N854" s="85"/>
      <c r="O854" s="65">
        <f ca="1">IF(D854="цвет",SUM(O855:INDIRECT("N"&amp;R854)),IF(SUM(E854:N854)=0,"",SUM(E854:N854)))</f>
        <v>0</v>
      </c>
      <c r="P854" s="55">
        <v>1807</v>
      </c>
      <c r="Q854" s="43">
        <f t="shared" si="26"/>
        <v>7325</v>
      </c>
      <c r="R854" s="57">
        <f t="shared" ca="1" si="27"/>
        <v>857</v>
      </c>
      <c r="S854" s="71">
        <f>IF(U854&gt;0,ROUND((U854),0),ROUND((P854*$P$1),0))</f>
        <v>850</v>
      </c>
      <c r="T854" s="72">
        <f ca="1">O854*S854</f>
        <v>0</v>
      </c>
      <c r="U854" s="114">
        <f>VLOOKUP(C854,Лист2!A$1:B$899,2,FALSE)</f>
        <v>850</v>
      </c>
    </row>
    <row r="855" spans="1:26" ht="17.25" thickBot="1" x14ac:dyDescent="0.3">
      <c r="A855" s="69"/>
      <c r="B855" s="231"/>
      <c r="C855" s="62"/>
      <c r="D855" s="4" t="s">
        <v>24</v>
      </c>
      <c r="E855" s="5"/>
      <c r="F855" s="275"/>
      <c r="G855" s="275"/>
      <c r="H855" s="144"/>
      <c r="I855" s="144"/>
      <c r="J855" s="5"/>
      <c r="K855" s="144"/>
      <c r="L855" s="5"/>
      <c r="M855" s="5"/>
      <c r="N855" s="5"/>
      <c r="O855" s="77" t="str">
        <f ca="1">IF(D855="цвет",SUM(O856:INDIRECT("N"&amp;R855)),IF(SUM(E855:N855)=0,"",SUM(E855:N855)))</f>
        <v/>
      </c>
      <c r="P855" s="55" t="s">
        <v>54</v>
      </c>
      <c r="Q855" s="43">
        <f t="shared" si="26"/>
        <v>7325</v>
      </c>
      <c r="R855" s="57">
        <f t="shared" ca="1" si="27"/>
        <v>857</v>
      </c>
      <c r="S855" s="56"/>
      <c r="T855" s="63"/>
      <c r="U855" s="114" t="e">
        <f>VLOOKUP(C855,Лист2!A$1:B$899,2,FALSE)</f>
        <v>#N/A</v>
      </c>
    </row>
    <row r="856" spans="1:26" ht="136.5" customHeight="1" x14ac:dyDescent="0.25">
      <c r="A856" s="69"/>
      <c r="B856" s="231"/>
      <c r="C856" s="62"/>
      <c r="D856" s="234" t="s">
        <v>220</v>
      </c>
      <c r="E856" s="235"/>
      <c r="F856" s="235"/>
      <c r="G856" s="235"/>
      <c r="H856" s="235"/>
      <c r="I856" s="235"/>
      <c r="J856" s="235"/>
      <c r="K856" s="235"/>
      <c r="L856" s="235"/>
      <c r="M856" s="235"/>
      <c r="N856" s="236"/>
      <c r="O856" s="77" t="str">
        <f ca="1">IF(D856="цвет",SUM(O857:INDIRECT("N"&amp;R856)),IF(SUM(E856:N856)=0,"",SUM(E856:N856)))</f>
        <v/>
      </c>
      <c r="P856" s="55" t="s">
        <v>54</v>
      </c>
      <c r="Q856" s="43">
        <f t="shared" si="26"/>
        <v>7325</v>
      </c>
      <c r="R856" s="57">
        <f t="shared" ca="1" si="27"/>
        <v>857</v>
      </c>
      <c r="S856" s="56"/>
      <c r="T856" s="63"/>
      <c r="U856" s="114" t="e">
        <f>VLOOKUP(C856,Лист2!A$1:B$899,2,FALSE)</f>
        <v>#N/A</v>
      </c>
    </row>
    <row r="857" spans="1:26" ht="17.45" customHeight="1" thickBot="1" x14ac:dyDescent="0.3">
      <c r="A857" s="69"/>
      <c r="B857" s="243"/>
      <c r="C857" s="64"/>
      <c r="D857" s="219" t="str">
        <f>HYPERLINK("https://miamia.ru/search/index.php?q="&amp;Q857&amp;"&amp;s=Поиск?utm_source=Excel&amp;utm_medium=Nalichie&amp;utm_content="&amp;Q857&amp;"","Посмотреть большую фотографию на сайте")</f>
        <v>Посмотреть большую фотографию на сайте</v>
      </c>
      <c r="E857" s="220"/>
      <c r="F857" s="220"/>
      <c r="G857" s="220"/>
      <c r="H857" s="220"/>
      <c r="I857" s="220"/>
      <c r="J857" s="220"/>
      <c r="K857" s="220"/>
      <c r="L857" s="220"/>
      <c r="M857" s="220"/>
      <c r="N857" s="221"/>
      <c r="O857" s="77" t="str">
        <f ca="1">IF(D857="цвет",SUM(O858:INDIRECT("N"&amp;R857)),IF(SUM(E857:N857)=0,"",SUM(E857:N857)))</f>
        <v/>
      </c>
      <c r="P857" s="55" t="s">
        <v>54</v>
      </c>
      <c r="Q857" s="43">
        <f t="shared" si="26"/>
        <v>7325</v>
      </c>
      <c r="R857" s="57">
        <f t="shared" ca="1" si="27"/>
        <v>857</v>
      </c>
      <c r="S857" s="56"/>
      <c r="T857" s="63"/>
      <c r="U857" s="114" t="e">
        <f>VLOOKUP(C857,Лист2!A$1:B$899,2,FALSE)</f>
        <v>#N/A</v>
      </c>
    </row>
    <row r="858" spans="1:26" customFormat="1" ht="17.25" thickBot="1" x14ac:dyDescent="0.3">
      <c r="A858" s="102"/>
      <c r="B858" s="225" t="s">
        <v>112</v>
      </c>
      <c r="C858" s="103">
        <v>7326</v>
      </c>
      <c r="D858" s="104" t="s">
        <v>9</v>
      </c>
      <c r="E858" s="105" t="s">
        <v>11</v>
      </c>
      <c r="F858" s="105" t="s">
        <v>12</v>
      </c>
      <c r="G858" s="106" t="s">
        <v>13</v>
      </c>
      <c r="H858" s="106" t="s">
        <v>14</v>
      </c>
      <c r="I858" s="105" t="s">
        <v>15</v>
      </c>
      <c r="J858" s="105" t="s">
        <v>16</v>
      </c>
      <c r="K858" s="105"/>
      <c r="L858" s="105"/>
      <c r="M858" s="105"/>
      <c r="N858" s="107"/>
      <c r="O858" s="108">
        <f ca="1">IF(D858="цвет",SUM(O859:INDIRECT("N"&amp;R858)),IF(SUM(E858:N858)=0,"",SUM(E858:N858)))</f>
        <v>0</v>
      </c>
      <c r="P858" s="109">
        <v>2453</v>
      </c>
      <c r="Q858" s="110">
        <f t="shared" si="26"/>
        <v>7326</v>
      </c>
      <c r="R858" s="111">
        <f t="shared" ca="1" si="27"/>
        <v>861</v>
      </c>
      <c r="S858" s="112">
        <f>IF(U858&gt;0,ROUND((U858),0),ROUND((P858*$P$1),0))</f>
        <v>1298</v>
      </c>
      <c r="T858" s="113">
        <f ca="1">O858*S858</f>
        <v>0</v>
      </c>
      <c r="U858" s="114">
        <f>VLOOKUP(C858,Лист2!A$1:B$899,2,FALSE)</f>
        <v>1298</v>
      </c>
      <c r="V858" s="114"/>
      <c r="W858" s="114"/>
      <c r="X858" s="114"/>
      <c r="Y858" s="114"/>
      <c r="Z858" s="114"/>
    </row>
    <row r="859" spans="1:26" customFormat="1" ht="17.25" thickBot="1" x14ac:dyDescent="0.3">
      <c r="A859" s="102"/>
      <c r="B859" s="225"/>
      <c r="C859" s="115"/>
      <c r="D859" s="116" t="s">
        <v>24</v>
      </c>
      <c r="E859" s="131"/>
      <c r="F859" s="144"/>
      <c r="G859" s="131"/>
      <c r="H859" s="144"/>
      <c r="I859" s="131"/>
      <c r="J859" s="131"/>
      <c r="K859" s="131"/>
      <c r="L859" s="131"/>
      <c r="M859" s="131"/>
      <c r="N859" s="117"/>
      <c r="O859" s="118" t="str">
        <f ca="1">IF(D859="цвет",SUM(O860:INDIRECT("N"&amp;R859)),IF(SUM(E859:N859)=0,"",SUM(E859:N859)))</f>
        <v/>
      </c>
      <c r="P859" s="109" t="s">
        <v>54</v>
      </c>
      <c r="Q859" s="110">
        <f t="shared" si="26"/>
        <v>7326</v>
      </c>
      <c r="R859" s="111">
        <f t="shared" ca="1" si="27"/>
        <v>861</v>
      </c>
      <c r="S859" s="119"/>
      <c r="T859" s="120"/>
      <c r="U859" s="114" t="e">
        <f>VLOOKUP(C859,Лист2!A$1:B$899,2,FALSE)</f>
        <v>#N/A</v>
      </c>
      <c r="V859" s="114"/>
      <c r="W859" s="114"/>
      <c r="X859" s="114"/>
      <c r="Y859" s="114"/>
      <c r="Z859" s="114"/>
    </row>
    <row r="860" spans="1:26" customFormat="1" ht="142.69999999999999" customHeight="1" x14ac:dyDescent="0.25">
      <c r="A860" s="102"/>
      <c r="B860" s="225"/>
      <c r="C860" s="115"/>
      <c r="D860" s="227" t="s">
        <v>445</v>
      </c>
      <c r="E860" s="228"/>
      <c r="F860" s="228"/>
      <c r="G860" s="228"/>
      <c r="H860" s="228"/>
      <c r="I860" s="228"/>
      <c r="J860" s="228"/>
      <c r="K860" s="228"/>
      <c r="L860" s="228"/>
      <c r="M860" s="228"/>
      <c r="N860" s="229"/>
      <c r="O860" s="118" t="str">
        <f ca="1">IF(D860="цвет",SUM(O861:INDIRECT("N"&amp;R860)),IF(SUM(E860:N860)=0,"",SUM(E860:N860)))</f>
        <v/>
      </c>
      <c r="P860" s="109" t="s">
        <v>54</v>
      </c>
      <c r="Q860" s="110">
        <f t="shared" si="26"/>
        <v>7326</v>
      </c>
      <c r="R860" s="111">
        <f t="shared" ca="1" si="27"/>
        <v>861</v>
      </c>
      <c r="S860" s="119"/>
      <c r="T860" s="120"/>
      <c r="U860" s="114" t="e">
        <f>VLOOKUP(C860,Лист2!A$1:B$899,2,FALSE)</f>
        <v>#N/A</v>
      </c>
      <c r="V860" s="114"/>
      <c r="W860" s="114"/>
      <c r="X860" s="114"/>
      <c r="Y860" s="114"/>
      <c r="Z860" s="114"/>
    </row>
    <row r="861" spans="1:26" customFormat="1" ht="17.45" customHeight="1" thickBot="1" x14ac:dyDescent="0.3">
      <c r="A861" s="102"/>
      <c r="B861" s="226"/>
      <c r="C861" s="121"/>
      <c r="D861" s="219" t="str">
        <f>HYPERLINK("https://miamia.ru/search/index.php?q="&amp;Q861&amp;"&amp;s=Поиск?utm_source=Excel&amp;utm_medium=Nalichie&amp;utm_content="&amp;Q861&amp;"","Посмотреть большую фотографию на сайте")</f>
        <v>Посмотреть большую фотографию на сайте</v>
      </c>
      <c r="E861" s="220"/>
      <c r="F861" s="220"/>
      <c r="G861" s="220"/>
      <c r="H861" s="220"/>
      <c r="I861" s="220"/>
      <c r="J861" s="220"/>
      <c r="K861" s="220"/>
      <c r="L861" s="220"/>
      <c r="M861" s="220"/>
      <c r="N861" s="221"/>
      <c r="O861" s="118" t="str">
        <f ca="1">IF(D861="цвет",SUM(O862:INDIRECT("N"&amp;R861)),IF(SUM(E861:N861)=0,"",SUM(E861:N861)))</f>
        <v/>
      </c>
      <c r="P861" s="109" t="s">
        <v>54</v>
      </c>
      <c r="Q861" s="110">
        <f t="shared" si="26"/>
        <v>7326</v>
      </c>
      <c r="R861" s="111">
        <f t="shared" ca="1" si="27"/>
        <v>861</v>
      </c>
      <c r="S861" s="119"/>
      <c r="T861" s="120"/>
      <c r="U861" s="114" t="e">
        <f>VLOOKUP(C861,Лист2!A$1:B$899,2,FALSE)</f>
        <v>#N/A</v>
      </c>
      <c r="V861" s="114"/>
      <c r="W861" s="114"/>
      <c r="X861" s="114"/>
      <c r="Y861" s="114"/>
      <c r="Z861" s="114"/>
    </row>
    <row r="862" spans="1:26" ht="17.25" thickBot="1" x14ac:dyDescent="0.3">
      <c r="A862" s="69"/>
      <c r="B862" s="230" t="s">
        <v>112</v>
      </c>
      <c r="C862" s="70">
        <v>7329</v>
      </c>
      <c r="D862" s="83" t="s">
        <v>9</v>
      </c>
      <c r="E862" s="84" t="s">
        <v>10</v>
      </c>
      <c r="F862" s="61" t="s">
        <v>11</v>
      </c>
      <c r="G862" s="61" t="s">
        <v>12</v>
      </c>
      <c r="H862" s="61" t="s">
        <v>13</v>
      </c>
      <c r="I862" s="61" t="s">
        <v>14</v>
      </c>
      <c r="J862" s="61" t="s">
        <v>15</v>
      </c>
      <c r="K862" s="61" t="s">
        <v>16</v>
      </c>
      <c r="L862" s="61"/>
      <c r="M862" s="61"/>
      <c r="N862" s="85"/>
      <c r="O862" s="65">
        <f ca="1">IF(D862="цвет",SUM(O863:INDIRECT("N"&amp;R862)),IF(SUM(E862:N862)=0,"",SUM(E862:N862)))</f>
        <v>0</v>
      </c>
      <c r="P862" s="55">
        <v>2324</v>
      </c>
      <c r="Q862" s="43">
        <f t="shared" si="26"/>
        <v>7329</v>
      </c>
      <c r="R862" s="57">
        <f t="shared" ca="1" si="27"/>
        <v>865</v>
      </c>
      <c r="S862" s="71">
        <f>IF(U862&gt;0,ROUND((U862),0),ROUND((P862*$P$1),0))</f>
        <v>1250</v>
      </c>
      <c r="T862" s="72">
        <f ca="1">O862*S862</f>
        <v>0</v>
      </c>
      <c r="U862" s="114">
        <f>VLOOKUP(C862,Лист2!A$1:B$899,2,FALSE)</f>
        <v>1250</v>
      </c>
    </row>
    <row r="863" spans="1:26" ht="17.25" thickBot="1" x14ac:dyDescent="0.3">
      <c r="A863" s="69"/>
      <c r="B863" s="231"/>
      <c r="C863" s="62"/>
      <c r="D863" s="4" t="s">
        <v>24</v>
      </c>
      <c r="E863" s="5"/>
      <c r="F863" s="275"/>
      <c r="G863" s="144"/>
      <c r="H863" s="5"/>
      <c r="I863" s="5"/>
      <c r="J863" s="5"/>
      <c r="K863" s="5"/>
      <c r="L863" s="5"/>
      <c r="M863" s="5"/>
      <c r="N863" s="5"/>
      <c r="O863" s="77" t="str">
        <f ca="1">IF(D863="цвет",SUM(O864:INDIRECT("N"&amp;R863)),IF(SUM(E863:N863)=0,"",SUM(E863:N863)))</f>
        <v/>
      </c>
      <c r="P863" s="55" t="s">
        <v>54</v>
      </c>
      <c r="Q863" s="43">
        <f t="shared" si="26"/>
        <v>7329</v>
      </c>
      <c r="R863" s="57">
        <f t="shared" ca="1" si="27"/>
        <v>865</v>
      </c>
      <c r="S863" s="56"/>
      <c r="T863" s="63"/>
      <c r="U863" s="114" t="e">
        <f>VLOOKUP(C863,Лист2!A$1:B$899,2,FALSE)</f>
        <v>#N/A</v>
      </c>
    </row>
    <row r="864" spans="1:26" ht="136.5" customHeight="1" x14ac:dyDescent="0.25">
      <c r="A864" s="69"/>
      <c r="B864" s="231"/>
      <c r="C864" s="62"/>
      <c r="D864" s="234" t="s">
        <v>221</v>
      </c>
      <c r="E864" s="235"/>
      <c r="F864" s="235"/>
      <c r="G864" s="235"/>
      <c r="H864" s="235"/>
      <c r="I864" s="235"/>
      <c r="J864" s="235"/>
      <c r="K864" s="235"/>
      <c r="L864" s="235"/>
      <c r="M864" s="235"/>
      <c r="N864" s="236"/>
      <c r="O864" s="77" t="str">
        <f ca="1">IF(D864="цвет",SUM(O865:INDIRECT("N"&amp;R864)),IF(SUM(E864:N864)=0,"",SUM(E864:N864)))</f>
        <v/>
      </c>
      <c r="P864" s="55" t="s">
        <v>54</v>
      </c>
      <c r="Q864" s="43">
        <f t="shared" si="26"/>
        <v>7329</v>
      </c>
      <c r="R864" s="57">
        <f t="shared" ca="1" si="27"/>
        <v>865</v>
      </c>
      <c r="S864" s="56"/>
      <c r="T864" s="63"/>
      <c r="U864" s="114" t="e">
        <f>VLOOKUP(C864,Лист2!A$1:B$899,2,FALSE)</f>
        <v>#N/A</v>
      </c>
    </row>
    <row r="865" spans="1:26" ht="17.45" customHeight="1" thickBot="1" x14ac:dyDescent="0.3">
      <c r="A865" s="69"/>
      <c r="B865" s="243"/>
      <c r="C865" s="64"/>
      <c r="D865" s="219" t="str">
        <f>HYPERLINK("https://miamia.ru/search/index.php?q="&amp;Q865&amp;"&amp;s=Поиск?utm_source=Excel&amp;utm_medium=Nalichie&amp;utm_content="&amp;Q865&amp;"","Посмотреть большую фотографию на сайте")</f>
        <v>Посмотреть большую фотографию на сайте</v>
      </c>
      <c r="E865" s="220"/>
      <c r="F865" s="220"/>
      <c r="G865" s="220"/>
      <c r="H865" s="220"/>
      <c r="I865" s="220"/>
      <c r="J865" s="220"/>
      <c r="K865" s="220"/>
      <c r="L865" s="220"/>
      <c r="M865" s="220"/>
      <c r="N865" s="221"/>
      <c r="O865" s="77" t="str">
        <f ca="1">IF(D865="цвет",SUM(O866:INDIRECT("N"&amp;R865)),IF(SUM(E865:N865)=0,"",SUM(E865:N865)))</f>
        <v/>
      </c>
      <c r="P865" s="55" t="s">
        <v>54</v>
      </c>
      <c r="Q865" s="43">
        <f t="shared" si="26"/>
        <v>7329</v>
      </c>
      <c r="R865" s="57">
        <f t="shared" ca="1" si="27"/>
        <v>865</v>
      </c>
      <c r="S865" s="56"/>
      <c r="T865" s="63"/>
      <c r="U865" s="114" t="e">
        <f>VLOOKUP(C865,Лист2!A$1:B$899,2,FALSE)</f>
        <v>#N/A</v>
      </c>
    </row>
    <row r="866" spans="1:26" ht="23.1" customHeight="1" thickBot="1" x14ac:dyDescent="0.3">
      <c r="A866" s="2"/>
      <c r="B866" s="50" t="s">
        <v>56</v>
      </c>
      <c r="C866" s="51"/>
      <c r="D866" s="52"/>
      <c r="E866" s="53"/>
      <c r="F866" s="53"/>
      <c r="G866" s="53"/>
      <c r="H866" s="53"/>
      <c r="I866" s="53"/>
      <c r="J866" s="53"/>
      <c r="K866" s="53"/>
      <c r="L866" s="53"/>
      <c r="M866" s="53"/>
      <c r="N866" s="54"/>
      <c r="O866" s="78" t="str">
        <f ca="1">IF(D866="цвет",SUM(O867:INDIRECT("N"&amp;R866)),IF(SUM(E866:N866)=0,"",SUM(E866:N866)))</f>
        <v/>
      </c>
      <c r="P866" s="55" t="s">
        <v>54</v>
      </c>
      <c r="Q866" s="43">
        <f t="shared" si="26"/>
        <v>7329</v>
      </c>
      <c r="R866" s="57">
        <f t="shared" ca="1" si="27"/>
        <v>870</v>
      </c>
      <c r="U866" s="114" t="e">
        <f>VLOOKUP(C866,Лист2!A$1:B$899,2,FALSE)</f>
        <v>#N/A</v>
      </c>
    </row>
    <row r="867" spans="1:26" customFormat="1" ht="17.25" thickBot="1" x14ac:dyDescent="0.3">
      <c r="A867" s="102"/>
      <c r="B867" s="225" t="s">
        <v>57</v>
      </c>
      <c r="C867" s="103">
        <v>7170</v>
      </c>
      <c r="D867" s="104" t="s">
        <v>9</v>
      </c>
      <c r="E867" s="84" t="s">
        <v>10</v>
      </c>
      <c r="F867" s="61" t="s">
        <v>11</v>
      </c>
      <c r="G867" s="61" t="s">
        <v>12</v>
      </c>
      <c r="H867" s="61" t="s">
        <v>13</v>
      </c>
      <c r="I867" s="61" t="s">
        <v>14</v>
      </c>
      <c r="J867" s="61" t="s">
        <v>15</v>
      </c>
      <c r="K867" s="61" t="s">
        <v>16</v>
      </c>
      <c r="L867" s="105"/>
      <c r="M867" s="105"/>
      <c r="N867" s="107"/>
      <c r="O867" s="108">
        <f ca="1">IF(D867="цвет",SUM(O868:INDIRECT("N"&amp;R867)),IF(SUM(E867:N867)=0,"",SUM(E867:N867)))</f>
        <v>0</v>
      </c>
      <c r="P867" s="109">
        <v>1278</v>
      </c>
      <c r="Q867" s="110">
        <f t="shared" si="26"/>
        <v>7170</v>
      </c>
      <c r="R867" s="111">
        <f t="shared" ca="1" si="27"/>
        <v>870</v>
      </c>
      <c r="S867" s="112">
        <f>IF(U867&gt;0,ROUND((U867),0),ROUND((P867*$P$1),0))</f>
        <v>798</v>
      </c>
      <c r="T867" s="113">
        <f ca="1">O867*S867</f>
        <v>0</v>
      </c>
      <c r="U867" s="114">
        <f>VLOOKUP(C867,Лист2!A$1:B$899,2,FALSE)</f>
        <v>798</v>
      </c>
      <c r="V867" s="114"/>
      <c r="W867" s="114"/>
      <c r="X867" s="114"/>
      <c r="Y867" s="114"/>
      <c r="Z867" s="114"/>
    </row>
    <row r="868" spans="1:26" customFormat="1" ht="17.25" thickBot="1" x14ac:dyDescent="0.3">
      <c r="A868" s="102"/>
      <c r="B868" s="225"/>
      <c r="C868" s="115"/>
      <c r="D868" s="116" t="s">
        <v>42</v>
      </c>
      <c r="E868" s="144"/>
      <c r="F868" s="144"/>
      <c r="G868" s="131"/>
      <c r="H868" s="131"/>
      <c r="I868" s="131"/>
      <c r="J868" s="131"/>
      <c r="K868" s="131"/>
      <c r="L868" s="131"/>
      <c r="M868" s="131"/>
      <c r="N868" s="117"/>
      <c r="O868" s="118" t="str">
        <f ca="1">IF(D868="цвет",SUM(O869:INDIRECT("N"&amp;R868)),IF(SUM(E868:N868)=0,"",SUM(E868:N868)))</f>
        <v/>
      </c>
      <c r="P868" s="109" t="s">
        <v>54</v>
      </c>
      <c r="Q868" s="110">
        <f t="shared" si="26"/>
        <v>7170</v>
      </c>
      <c r="R868" s="111">
        <f t="shared" ca="1" si="27"/>
        <v>870</v>
      </c>
      <c r="S868" s="119"/>
      <c r="T868" s="120"/>
      <c r="U868" s="114" t="e">
        <f>VLOOKUP(C868,Лист2!A$1:B$899,2,FALSE)</f>
        <v>#N/A</v>
      </c>
      <c r="V868" s="114"/>
      <c r="W868" s="114"/>
      <c r="X868" s="114"/>
      <c r="Y868" s="114"/>
      <c r="Z868" s="114"/>
    </row>
    <row r="869" spans="1:26" customFormat="1" ht="135" customHeight="1" x14ac:dyDescent="0.25">
      <c r="A869" s="102"/>
      <c r="B869" s="225"/>
      <c r="C869" s="115"/>
      <c r="D869" s="227" t="s">
        <v>665</v>
      </c>
      <c r="E869" s="228"/>
      <c r="F869" s="228"/>
      <c r="G869" s="228"/>
      <c r="H869" s="228"/>
      <c r="I869" s="228"/>
      <c r="J869" s="228"/>
      <c r="K869" s="228"/>
      <c r="L869" s="228"/>
      <c r="M869" s="228"/>
      <c r="N869" s="229"/>
      <c r="O869" s="118" t="str">
        <f ca="1">IF(D869="цвет",SUM(O870:INDIRECT("N"&amp;R869)),IF(SUM(E869:N869)=0,"",SUM(E869:N869)))</f>
        <v/>
      </c>
      <c r="P869" s="109" t="s">
        <v>54</v>
      </c>
      <c r="Q869" s="110">
        <f t="shared" si="26"/>
        <v>7170</v>
      </c>
      <c r="R869" s="111">
        <f t="shared" ca="1" si="27"/>
        <v>870</v>
      </c>
      <c r="S869" s="119"/>
      <c r="T869" s="120"/>
      <c r="U869" s="114" t="e">
        <f>VLOOKUP(C869,Лист2!A$1:B$899,2,FALSE)</f>
        <v>#N/A</v>
      </c>
      <c r="V869" s="114"/>
      <c r="W869" s="114"/>
      <c r="X869" s="114"/>
      <c r="Y869" s="114"/>
      <c r="Z869" s="114"/>
    </row>
    <row r="870" spans="1:26" customFormat="1" ht="17.45" customHeight="1" thickBot="1" x14ac:dyDescent="0.3">
      <c r="A870" s="102"/>
      <c r="B870" s="226"/>
      <c r="C870" s="121"/>
      <c r="D870" s="219" t="str">
        <f>HYPERLINK("https://miamia.ru/search/index.php?q="&amp;Q870&amp;"&amp;s=Поиск?utm_source=Excel&amp;utm_medium=Nalichie&amp;utm_content="&amp;Q870&amp;"","Посмотреть большую фотографию на сайте")</f>
        <v>Посмотреть большую фотографию на сайте</v>
      </c>
      <c r="E870" s="220"/>
      <c r="F870" s="220"/>
      <c r="G870" s="220"/>
      <c r="H870" s="220"/>
      <c r="I870" s="220"/>
      <c r="J870" s="220"/>
      <c r="K870" s="220"/>
      <c r="L870" s="220"/>
      <c r="M870" s="220"/>
      <c r="N870" s="221"/>
      <c r="O870" s="118" t="str">
        <f ca="1">IF(D870="цвет",SUM(O871:INDIRECT("N"&amp;R870)),IF(SUM(E870:N870)=0,"",SUM(E870:N870)))</f>
        <v/>
      </c>
      <c r="P870" s="109" t="s">
        <v>54</v>
      </c>
      <c r="Q870" s="110">
        <f t="shared" si="26"/>
        <v>7170</v>
      </c>
      <c r="R870" s="111">
        <f t="shared" ca="1" si="27"/>
        <v>870</v>
      </c>
      <c r="S870" s="119"/>
      <c r="T870" s="120"/>
      <c r="U870" s="114" t="e">
        <f>VLOOKUP(C870,Лист2!A$1:B$899,2,FALSE)</f>
        <v>#N/A</v>
      </c>
      <c r="V870" s="114"/>
      <c r="W870" s="114"/>
      <c r="X870" s="114"/>
      <c r="Y870" s="114"/>
      <c r="Z870" s="114"/>
    </row>
    <row r="871" spans="1:26" customFormat="1" ht="17.25" thickBot="1" x14ac:dyDescent="0.3">
      <c r="A871" s="102"/>
      <c r="B871" s="225" t="s">
        <v>57</v>
      </c>
      <c r="C871" s="103">
        <v>7172</v>
      </c>
      <c r="D871" s="104" t="s">
        <v>9</v>
      </c>
      <c r="E871" s="84" t="s">
        <v>10</v>
      </c>
      <c r="F871" s="61" t="s">
        <v>11</v>
      </c>
      <c r="G871" s="61" t="s">
        <v>12</v>
      </c>
      <c r="H871" s="61" t="s">
        <v>13</v>
      </c>
      <c r="I871" s="61" t="s">
        <v>14</v>
      </c>
      <c r="J871" s="61" t="s">
        <v>15</v>
      </c>
      <c r="K871" s="105"/>
      <c r="L871" s="105"/>
      <c r="M871" s="105"/>
      <c r="N871" s="107"/>
      <c r="O871" s="108">
        <f ca="1">IF(D871="цвет",SUM(O872:INDIRECT("N"&amp;R871)),IF(SUM(E871:N871)=0,"",SUM(E871:N871)))</f>
        <v>0</v>
      </c>
      <c r="P871" s="109">
        <v>1419</v>
      </c>
      <c r="Q871" s="110">
        <f t="shared" si="26"/>
        <v>7172</v>
      </c>
      <c r="R871" s="111">
        <f t="shared" ca="1" si="27"/>
        <v>874</v>
      </c>
      <c r="S871" s="112">
        <f>IF(U871&gt;0,ROUND((U871),0),ROUND((P871*$P$1),0))</f>
        <v>850</v>
      </c>
      <c r="T871" s="113">
        <f ca="1">O871*S871</f>
        <v>0</v>
      </c>
      <c r="U871" s="114">
        <f>VLOOKUP(C871,Лист2!A$1:B$899,2,FALSE)</f>
        <v>850</v>
      </c>
      <c r="V871" s="114"/>
      <c r="W871" s="114"/>
      <c r="X871" s="114"/>
      <c r="Y871" s="114"/>
      <c r="Z871" s="114"/>
    </row>
    <row r="872" spans="1:26" customFormat="1" ht="17.25" thickBot="1" x14ac:dyDescent="0.3">
      <c r="A872" s="102"/>
      <c r="B872" s="225"/>
      <c r="C872" s="115"/>
      <c r="D872" s="116" t="s">
        <v>42</v>
      </c>
      <c r="E872" s="144"/>
      <c r="F872" s="131"/>
      <c r="G872" s="131"/>
      <c r="H872" s="144"/>
      <c r="I872" s="131"/>
      <c r="J872" s="131"/>
      <c r="K872" s="131"/>
      <c r="L872" s="131"/>
      <c r="M872" s="131"/>
      <c r="N872" s="117"/>
      <c r="O872" s="118" t="str">
        <f ca="1">IF(D872="цвет",SUM(O873:INDIRECT("N"&amp;R872)),IF(SUM(E872:N872)=0,"",SUM(E872:N872)))</f>
        <v/>
      </c>
      <c r="P872" s="109" t="s">
        <v>54</v>
      </c>
      <c r="Q872" s="110">
        <f t="shared" si="26"/>
        <v>7172</v>
      </c>
      <c r="R872" s="111">
        <f t="shared" ca="1" si="27"/>
        <v>874</v>
      </c>
      <c r="S872" s="119"/>
      <c r="T872" s="120"/>
      <c r="U872" s="114" t="e">
        <f>VLOOKUP(C872,Лист2!A$1:B$899,2,FALSE)</f>
        <v>#N/A</v>
      </c>
      <c r="V872" s="114"/>
      <c r="W872" s="114"/>
      <c r="X872" s="114"/>
      <c r="Y872" s="114"/>
      <c r="Z872" s="114"/>
    </row>
    <row r="873" spans="1:26" customFormat="1" ht="135" customHeight="1" x14ac:dyDescent="0.25">
      <c r="A873" s="102"/>
      <c r="B873" s="225"/>
      <c r="C873" s="115"/>
      <c r="D873" s="227" t="s">
        <v>469</v>
      </c>
      <c r="E873" s="228"/>
      <c r="F873" s="228"/>
      <c r="G873" s="228"/>
      <c r="H873" s="228"/>
      <c r="I873" s="228"/>
      <c r="J873" s="228"/>
      <c r="K873" s="228"/>
      <c r="L873" s="228"/>
      <c r="M873" s="228"/>
      <c r="N873" s="229"/>
      <c r="O873" s="118" t="str">
        <f ca="1">IF(D873="цвет",SUM(O874:INDIRECT("N"&amp;R873)),IF(SUM(E873:N873)=0,"",SUM(E873:N873)))</f>
        <v/>
      </c>
      <c r="P873" s="109" t="s">
        <v>54</v>
      </c>
      <c r="Q873" s="110">
        <f t="shared" si="26"/>
        <v>7172</v>
      </c>
      <c r="R873" s="111">
        <f t="shared" ca="1" si="27"/>
        <v>874</v>
      </c>
      <c r="S873" s="119"/>
      <c r="T873" s="120"/>
      <c r="U873" s="114" t="e">
        <f>VLOOKUP(C873,Лист2!A$1:B$899,2,FALSE)</f>
        <v>#N/A</v>
      </c>
      <c r="V873" s="114"/>
      <c r="W873" s="114"/>
      <c r="X873" s="114"/>
      <c r="Y873" s="114"/>
      <c r="Z873" s="114"/>
    </row>
    <row r="874" spans="1:26" customFormat="1" ht="17.45" customHeight="1" thickBot="1" x14ac:dyDescent="0.3">
      <c r="A874" s="102"/>
      <c r="B874" s="226"/>
      <c r="C874" s="121"/>
      <c r="D874" s="219" t="str">
        <f>HYPERLINK("https://miamia.ru/search/index.php?q="&amp;Q874&amp;"&amp;s=Поиск?utm_source=Excel&amp;utm_medium=Nalichie&amp;utm_content="&amp;Q874&amp;"","Посмотреть большую фотографию на сайте")</f>
        <v>Посмотреть большую фотографию на сайте</v>
      </c>
      <c r="E874" s="220"/>
      <c r="F874" s="220"/>
      <c r="G874" s="220"/>
      <c r="H874" s="220"/>
      <c r="I874" s="220"/>
      <c r="J874" s="220"/>
      <c r="K874" s="220"/>
      <c r="L874" s="220"/>
      <c r="M874" s="220"/>
      <c r="N874" s="221"/>
      <c r="O874" s="118" t="str">
        <f ca="1">IF(D874="цвет",SUM(O875:INDIRECT("N"&amp;R874)),IF(SUM(E874:N874)=0,"",SUM(E874:N874)))</f>
        <v/>
      </c>
      <c r="P874" s="109" t="s">
        <v>54</v>
      </c>
      <c r="Q874" s="110">
        <f t="shared" si="26"/>
        <v>7172</v>
      </c>
      <c r="R874" s="111">
        <f t="shared" ca="1" si="27"/>
        <v>874</v>
      </c>
      <c r="S874" s="119"/>
      <c r="T874" s="120"/>
      <c r="U874" s="114" t="e">
        <f>VLOOKUP(C874,Лист2!A$1:B$899,2,FALSE)</f>
        <v>#N/A</v>
      </c>
      <c r="V874" s="114"/>
      <c r="W874" s="114"/>
      <c r="X874" s="114"/>
      <c r="Y874" s="114"/>
      <c r="Z874" s="114"/>
    </row>
    <row r="875" spans="1:26" customFormat="1" ht="17.25" thickBot="1" x14ac:dyDescent="0.3">
      <c r="A875" s="102"/>
      <c r="B875" s="225" t="s">
        <v>57</v>
      </c>
      <c r="C875" s="103">
        <v>7173</v>
      </c>
      <c r="D875" s="104" t="s">
        <v>9</v>
      </c>
      <c r="E875" s="105" t="s">
        <v>10</v>
      </c>
      <c r="F875" s="105" t="s">
        <v>17</v>
      </c>
      <c r="G875" s="105" t="s">
        <v>18</v>
      </c>
      <c r="H875" s="106" t="s">
        <v>19</v>
      </c>
      <c r="I875" s="105"/>
      <c r="J875" s="105"/>
      <c r="K875" s="105"/>
      <c r="L875" s="105"/>
      <c r="M875" s="105"/>
      <c r="N875" s="107"/>
      <c r="O875" s="108">
        <f ca="1">IF(D875="цвет",SUM(O876:INDIRECT("N"&amp;R875)),IF(SUM(E875:N875)=0,"",SUM(E875:N875)))</f>
        <v>0</v>
      </c>
      <c r="P875" s="109">
        <v>1936</v>
      </c>
      <c r="Q875" s="110">
        <f t="shared" si="26"/>
        <v>7173</v>
      </c>
      <c r="R875" s="111">
        <f t="shared" ca="1" si="27"/>
        <v>878</v>
      </c>
      <c r="S875" s="112">
        <f>IF(U875&gt;0,ROUND((U875),0),ROUND((P875*$P$1),0))</f>
        <v>998</v>
      </c>
      <c r="T875" s="113">
        <f ca="1">O875*S875</f>
        <v>0</v>
      </c>
      <c r="U875" s="114">
        <f>VLOOKUP(C875,Лист2!A$1:B$899,2,FALSE)</f>
        <v>998</v>
      </c>
      <c r="V875" s="114"/>
      <c r="W875" s="114"/>
      <c r="X875" s="114"/>
      <c r="Y875" s="114"/>
      <c r="Z875" s="114"/>
    </row>
    <row r="876" spans="1:26" customFormat="1" ht="17.25" thickBot="1" x14ac:dyDescent="0.3">
      <c r="A876" s="102"/>
      <c r="B876" s="225"/>
      <c r="C876" s="115"/>
      <c r="D876" s="116" t="s">
        <v>42</v>
      </c>
      <c r="E876" s="144"/>
      <c r="F876" s="131"/>
      <c r="G876" s="131"/>
      <c r="H876" s="131"/>
      <c r="I876" s="131"/>
      <c r="J876" s="131"/>
      <c r="K876" s="131"/>
      <c r="L876" s="131"/>
      <c r="M876" s="131"/>
      <c r="N876" s="117"/>
      <c r="O876" s="118" t="str">
        <f ca="1">IF(D876="цвет",SUM(O877:INDIRECT("N"&amp;R876)),IF(SUM(E876:N876)=0,"",SUM(E876:N876)))</f>
        <v/>
      </c>
      <c r="P876" s="109" t="s">
        <v>54</v>
      </c>
      <c r="Q876" s="110">
        <f t="shared" si="26"/>
        <v>7173</v>
      </c>
      <c r="R876" s="111">
        <f t="shared" ca="1" si="27"/>
        <v>878</v>
      </c>
      <c r="S876" s="119"/>
      <c r="T876" s="120"/>
      <c r="U876" s="114" t="e">
        <f>VLOOKUP(C876,Лист2!A$1:B$899,2,FALSE)</f>
        <v>#N/A</v>
      </c>
      <c r="V876" s="114"/>
      <c r="W876" s="114"/>
      <c r="X876" s="114"/>
      <c r="Y876" s="114"/>
      <c r="Z876" s="114"/>
    </row>
    <row r="877" spans="1:26" customFormat="1" ht="135" customHeight="1" x14ac:dyDescent="0.25">
      <c r="A877" s="102"/>
      <c r="B877" s="225"/>
      <c r="C877" s="115"/>
      <c r="D877" s="227" t="s">
        <v>439</v>
      </c>
      <c r="E877" s="228"/>
      <c r="F877" s="228"/>
      <c r="G877" s="228"/>
      <c r="H877" s="228"/>
      <c r="I877" s="228"/>
      <c r="J877" s="228"/>
      <c r="K877" s="228"/>
      <c r="L877" s="228"/>
      <c r="M877" s="228"/>
      <c r="N877" s="229"/>
      <c r="O877" s="118" t="str">
        <f ca="1">IF(D877="цвет",SUM(O878:INDIRECT("N"&amp;R877)),IF(SUM(E877:N877)=0,"",SUM(E877:N877)))</f>
        <v/>
      </c>
      <c r="P877" s="109" t="s">
        <v>54</v>
      </c>
      <c r="Q877" s="110">
        <f t="shared" si="26"/>
        <v>7173</v>
      </c>
      <c r="R877" s="111">
        <f t="shared" ca="1" si="27"/>
        <v>878</v>
      </c>
      <c r="S877" s="119"/>
      <c r="T877" s="120"/>
      <c r="U877" s="114" t="e">
        <f>VLOOKUP(C877,Лист2!A$1:B$899,2,FALSE)</f>
        <v>#N/A</v>
      </c>
      <c r="V877" s="114"/>
      <c r="W877" s="114"/>
      <c r="X877" s="114"/>
      <c r="Y877" s="114"/>
      <c r="Z877" s="114"/>
    </row>
    <row r="878" spans="1:26" customFormat="1" ht="17.45" customHeight="1" thickBot="1" x14ac:dyDescent="0.3">
      <c r="A878" s="102"/>
      <c r="B878" s="226"/>
      <c r="C878" s="121"/>
      <c r="D878" s="219" t="str">
        <f>HYPERLINK("https://miamia.ru/search/index.php?q="&amp;Q878&amp;"&amp;s=Поиск?utm_source=Excel&amp;utm_medium=Nalichie&amp;utm_content="&amp;Q878&amp;"","Посмотреть большую фотографию на сайте")</f>
        <v>Посмотреть большую фотографию на сайте</v>
      </c>
      <c r="E878" s="220"/>
      <c r="F878" s="220"/>
      <c r="G878" s="220"/>
      <c r="H878" s="220"/>
      <c r="I878" s="220"/>
      <c r="J878" s="220"/>
      <c r="K878" s="220"/>
      <c r="L878" s="220"/>
      <c r="M878" s="220"/>
      <c r="N878" s="221"/>
      <c r="O878" s="118" t="str">
        <f ca="1">IF(D878="цвет",SUM(O879:INDIRECT("N"&amp;R878)),IF(SUM(E878:N878)=0,"",SUM(E878:N878)))</f>
        <v/>
      </c>
      <c r="P878" s="109" t="s">
        <v>54</v>
      </c>
      <c r="Q878" s="110">
        <f t="shared" si="26"/>
        <v>7173</v>
      </c>
      <c r="R878" s="111">
        <f t="shared" ca="1" si="27"/>
        <v>878</v>
      </c>
      <c r="S878" s="119"/>
      <c r="T878" s="120"/>
      <c r="U878" s="114" t="e">
        <f>VLOOKUP(C878,Лист2!A$1:B$899,2,FALSE)</f>
        <v>#N/A</v>
      </c>
      <c r="V878" s="114"/>
      <c r="W878" s="114"/>
      <c r="X878" s="114"/>
      <c r="Y878" s="114"/>
      <c r="Z878" s="114"/>
    </row>
    <row r="879" spans="1:26" ht="17.25" thickBot="1" x14ac:dyDescent="0.3">
      <c r="A879" s="2"/>
      <c r="B879" s="231" t="s">
        <v>57</v>
      </c>
      <c r="C879" s="62">
        <v>7174</v>
      </c>
      <c r="D879" s="87" t="s">
        <v>9</v>
      </c>
      <c r="E879" s="84" t="s">
        <v>17</v>
      </c>
      <c r="F879" s="84" t="s">
        <v>18</v>
      </c>
      <c r="G879" s="61" t="s">
        <v>19</v>
      </c>
      <c r="H879" s="84"/>
      <c r="I879" s="84"/>
      <c r="J879" s="84"/>
      <c r="K879" s="84"/>
      <c r="L879" s="84"/>
      <c r="M879" s="84"/>
      <c r="N879" s="84"/>
      <c r="O879" s="79">
        <f ca="1">IF(D879="цвет",SUM(O880:INDIRECT("N"&amp;R879)),IF(SUM(E879:N879)=0,"",SUM(E879:N879)))</f>
        <v>0</v>
      </c>
      <c r="P879" s="55">
        <v>1677</v>
      </c>
      <c r="Q879" s="43">
        <f t="shared" si="26"/>
        <v>7174</v>
      </c>
      <c r="R879" s="57">
        <f t="shared" ca="1" si="27"/>
        <v>882</v>
      </c>
      <c r="S879" s="71">
        <f>IF(U879&gt;0,ROUND((U879),0),ROUND((P879*$P$1),0))</f>
        <v>650</v>
      </c>
      <c r="T879" s="49">
        <f ca="1">S879*O879</f>
        <v>0</v>
      </c>
      <c r="U879" s="114">
        <f>VLOOKUP(C879,Лист2!A$1:B$899,2,FALSE)</f>
        <v>650</v>
      </c>
    </row>
    <row r="880" spans="1:26" ht="17.25" thickBot="1" x14ac:dyDescent="0.3">
      <c r="A880" s="2"/>
      <c r="B880" s="231"/>
      <c r="C880" s="62"/>
      <c r="D880" s="39" t="s">
        <v>42</v>
      </c>
      <c r="E880" s="276"/>
      <c r="F880" s="66"/>
      <c r="G880" s="66"/>
      <c r="H880" s="66"/>
      <c r="I880" s="66"/>
      <c r="J880" s="66"/>
      <c r="K880" s="66"/>
      <c r="L880" s="66"/>
      <c r="M880" s="66"/>
      <c r="N880" s="66"/>
      <c r="O880" s="80" t="str">
        <f ca="1">IF(D880="цвет",SUM(O881:INDIRECT("N"&amp;R880)),IF(SUM(E880:N880)=0,"",SUM(E880:N880)))</f>
        <v/>
      </c>
      <c r="P880" s="55" t="s">
        <v>54</v>
      </c>
      <c r="Q880" s="43">
        <f t="shared" si="26"/>
        <v>7174</v>
      </c>
      <c r="R880" s="57">
        <f t="shared" ca="1" si="27"/>
        <v>882</v>
      </c>
      <c r="S880" s="56"/>
      <c r="T880" s="63"/>
      <c r="U880" s="114" t="e">
        <f>VLOOKUP(C880,Лист2!A$1:B$899,2,FALSE)</f>
        <v>#N/A</v>
      </c>
    </row>
    <row r="881" spans="1:26" ht="135" customHeight="1" x14ac:dyDescent="0.25">
      <c r="A881" s="2"/>
      <c r="B881" s="231"/>
      <c r="C881" s="62"/>
      <c r="D881" s="234" t="s">
        <v>222</v>
      </c>
      <c r="E881" s="235"/>
      <c r="F881" s="235"/>
      <c r="G881" s="235"/>
      <c r="H881" s="235"/>
      <c r="I881" s="235"/>
      <c r="J881" s="235"/>
      <c r="K881" s="235"/>
      <c r="L881" s="235"/>
      <c r="M881" s="235"/>
      <c r="N881" s="236"/>
      <c r="O881" s="80" t="str">
        <f ca="1">IF(D881="цвет",SUM(O882:INDIRECT("N"&amp;R881)),IF(SUM(E881:N881)=0,"",SUM(E881:N881)))</f>
        <v/>
      </c>
      <c r="P881" s="55" t="s">
        <v>54</v>
      </c>
      <c r="Q881" s="43">
        <f t="shared" si="26"/>
        <v>7174</v>
      </c>
      <c r="R881" s="57">
        <f t="shared" ca="1" si="27"/>
        <v>882</v>
      </c>
      <c r="S881" s="56"/>
      <c r="T881" s="63"/>
      <c r="U881" s="114" t="e">
        <f>VLOOKUP(C881,Лист2!A$1:B$899,2,FALSE)</f>
        <v>#N/A</v>
      </c>
    </row>
    <row r="882" spans="1:26" ht="17.45" customHeight="1" thickBot="1" x14ac:dyDescent="0.3">
      <c r="A882" s="2"/>
      <c r="B882" s="233"/>
      <c r="C882" s="64"/>
      <c r="D882" s="219" t="str">
        <f>HYPERLINK("https://miamia.ru/search/index.php?q="&amp;Q882&amp;"&amp;s=Поиск?utm_source=Excel&amp;utm_medium=Nalichie&amp;utm_content="&amp;Q882&amp;"","Посмотреть большую фотографию на сайте")</f>
        <v>Посмотреть большую фотографию на сайте</v>
      </c>
      <c r="E882" s="220"/>
      <c r="F882" s="220"/>
      <c r="G882" s="220"/>
      <c r="H882" s="220"/>
      <c r="I882" s="220"/>
      <c r="J882" s="220"/>
      <c r="K882" s="220"/>
      <c r="L882" s="220"/>
      <c r="M882" s="220"/>
      <c r="N882" s="221"/>
      <c r="O882" s="80" t="str">
        <f ca="1">IF(D882="цвет",SUM(O883:INDIRECT("N"&amp;R882)),IF(SUM(E882:N882)=0,"",SUM(E882:N882)))</f>
        <v/>
      </c>
      <c r="P882" s="55" t="s">
        <v>54</v>
      </c>
      <c r="Q882" s="43">
        <f t="shared" si="26"/>
        <v>7174</v>
      </c>
      <c r="R882" s="57">
        <f t="shared" ca="1" si="27"/>
        <v>882</v>
      </c>
      <c r="S882" s="56"/>
      <c r="T882" s="63"/>
      <c r="U882" s="114" t="e">
        <f>VLOOKUP(C882,Лист2!A$1:B$899,2,FALSE)</f>
        <v>#N/A</v>
      </c>
    </row>
    <row r="883" spans="1:26" ht="17.25" thickBot="1" x14ac:dyDescent="0.3">
      <c r="A883" s="2"/>
      <c r="B883" s="231" t="s">
        <v>57</v>
      </c>
      <c r="C883" s="62">
        <v>7175</v>
      </c>
      <c r="D883" s="87" t="s">
        <v>9</v>
      </c>
      <c r="E883" s="84" t="s">
        <v>10</v>
      </c>
      <c r="F883" s="84" t="s">
        <v>11</v>
      </c>
      <c r="G883" s="84" t="s">
        <v>12</v>
      </c>
      <c r="H883" s="61" t="s">
        <v>13</v>
      </c>
      <c r="I883" s="61"/>
      <c r="J883" s="84"/>
      <c r="K883" s="84"/>
      <c r="L883" s="84"/>
      <c r="M883" s="84"/>
      <c r="N883" s="84"/>
      <c r="O883" s="79">
        <f ca="1">IF(D883="цвет",SUM(O884:INDIRECT("N"&amp;R883)),IF(SUM(E883:N883)=0,"",SUM(E883:N883)))</f>
        <v>0</v>
      </c>
      <c r="P883" s="55">
        <v>2582</v>
      </c>
      <c r="Q883" s="43">
        <f t="shared" si="26"/>
        <v>7175</v>
      </c>
      <c r="R883" s="57">
        <f t="shared" ca="1" si="27"/>
        <v>886</v>
      </c>
      <c r="S883" s="71">
        <f>IF(U883&gt;0,ROUND((U883),0),ROUND((P883*$P$1),0))</f>
        <v>750</v>
      </c>
      <c r="T883" s="49">
        <f ca="1">S883*O883</f>
        <v>0</v>
      </c>
      <c r="U883" s="114">
        <f>VLOOKUP(C883,Лист2!A$1:B$899,2,FALSE)</f>
        <v>750</v>
      </c>
    </row>
    <row r="884" spans="1:26" ht="17.25" thickBot="1" x14ac:dyDescent="0.3">
      <c r="A884" s="2"/>
      <c r="B884" s="231"/>
      <c r="C884" s="62"/>
      <c r="D884" s="39" t="s">
        <v>42</v>
      </c>
      <c r="E884" s="277"/>
      <c r="F884" s="66"/>
      <c r="G884" s="66"/>
      <c r="H884" s="66"/>
      <c r="I884" s="66"/>
      <c r="J884" s="66"/>
      <c r="K884" s="66"/>
      <c r="L884" s="66"/>
      <c r="M884" s="66"/>
      <c r="N884" s="66"/>
      <c r="O884" s="80" t="str">
        <f ca="1">IF(D884="цвет",SUM(O885:INDIRECT("N"&amp;R884)),IF(SUM(E884:N884)=0,"",SUM(E884:N884)))</f>
        <v/>
      </c>
      <c r="P884" s="55" t="s">
        <v>54</v>
      </c>
      <c r="Q884" s="43">
        <f t="shared" si="26"/>
        <v>7175</v>
      </c>
      <c r="R884" s="57">
        <f t="shared" ca="1" si="27"/>
        <v>886</v>
      </c>
      <c r="S884" s="56"/>
      <c r="T884" s="63"/>
      <c r="U884" s="114" t="e">
        <f>VLOOKUP(C884,Лист2!A$1:B$899,2,FALSE)</f>
        <v>#N/A</v>
      </c>
    </row>
    <row r="885" spans="1:26" ht="135" customHeight="1" x14ac:dyDescent="0.25">
      <c r="A885" s="2"/>
      <c r="B885" s="231"/>
      <c r="C885" s="62"/>
      <c r="D885" s="234" t="s">
        <v>223</v>
      </c>
      <c r="E885" s="235"/>
      <c r="F885" s="235"/>
      <c r="G885" s="235"/>
      <c r="H885" s="235"/>
      <c r="I885" s="235"/>
      <c r="J885" s="235"/>
      <c r="K885" s="235"/>
      <c r="L885" s="235"/>
      <c r="M885" s="235"/>
      <c r="N885" s="236"/>
      <c r="O885" s="80" t="str">
        <f ca="1">IF(D885="цвет",SUM(O886:INDIRECT("N"&amp;R885)),IF(SUM(E885:N885)=0,"",SUM(E885:N885)))</f>
        <v/>
      </c>
      <c r="P885" s="55" t="s">
        <v>54</v>
      </c>
      <c r="Q885" s="43">
        <f t="shared" si="26"/>
        <v>7175</v>
      </c>
      <c r="R885" s="57">
        <f t="shared" ca="1" si="27"/>
        <v>886</v>
      </c>
      <c r="S885" s="56"/>
      <c r="T885" s="63"/>
      <c r="U885" s="114" t="e">
        <f>VLOOKUP(C885,Лист2!A$1:B$899,2,FALSE)</f>
        <v>#N/A</v>
      </c>
    </row>
    <row r="886" spans="1:26" ht="17.45" customHeight="1" thickBot="1" x14ac:dyDescent="0.3">
      <c r="A886" s="2"/>
      <c r="B886" s="233"/>
      <c r="C886" s="64"/>
      <c r="D886" s="219" t="str">
        <f>HYPERLINK("https://miamia.ru/search/index.php?q="&amp;Q886&amp;"&amp;s=Поиск?utm_source=Excel&amp;utm_medium=Nalichie&amp;utm_content="&amp;Q886&amp;"","Посмотреть большую фотографию на сайте")</f>
        <v>Посмотреть большую фотографию на сайте</v>
      </c>
      <c r="E886" s="220"/>
      <c r="F886" s="220"/>
      <c r="G886" s="220"/>
      <c r="H886" s="220"/>
      <c r="I886" s="220"/>
      <c r="J886" s="220"/>
      <c r="K886" s="220"/>
      <c r="L886" s="220"/>
      <c r="M886" s="220"/>
      <c r="N886" s="221"/>
      <c r="O886" s="80" t="str">
        <f ca="1">IF(D886="цвет",SUM(O887:INDIRECT("N"&amp;R886)),IF(SUM(E886:N886)=0,"",SUM(E886:N886)))</f>
        <v/>
      </c>
      <c r="P886" s="55" t="s">
        <v>54</v>
      </c>
      <c r="Q886" s="43">
        <f t="shared" si="26"/>
        <v>7175</v>
      </c>
      <c r="R886" s="57">
        <f t="shared" ca="1" si="27"/>
        <v>886</v>
      </c>
      <c r="S886" s="56"/>
      <c r="T886" s="63"/>
      <c r="U886" s="114" t="e">
        <f>VLOOKUP(C886,Лист2!A$1:B$899,2,FALSE)</f>
        <v>#N/A</v>
      </c>
    </row>
    <row r="887" spans="1:26" customFormat="1" ht="17.25" thickBot="1" x14ac:dyDescent="0.3">
      <c r="A887" s="102"/>
      <c r="B887" s="225" t="s">
        <v>57</v>
      </c>
      <c r="C887" s="103">
        <v>7176</v>
      </c>
      <c r="D887" s="104" t="s">
        <v>9</v>
      </c>
      <c r="E887" s="105" t="s">
        <v>11</v>
      </c>
      <c r="F887" s="105" t="s">
        <v>12</v>
      </c>
      <c r="G887" s="106" t="s">
        <v>13</v>
      </c>
      <c r="H887" s="106" t="s">
        <v>14</v>
      </c>
      <c r="I887" s="105" t="s">
        <v>15</v>
      </c>
      <c r="J887" s="105"/>
      <c r="K887" s="105"/>
      <c r="L887" s="105"/>
      <c r="M887" s="105"/>
      <c r="N887" s="107"/>
      <c r="O887" s="108">
        <f ca="1">IF(D887="цвет",SUM(O888:INDIRECT("N"&amp;R887)),IF(SUM(E887:N887)=0,"",SUM(E887:N887)))</f>
        <v>0</v>
      </c>
      <c r="P887" s="109">
        <v>3099</v>
      </c>
      <c r="Q887" s="110">
        <f t="shared" si="26"/>
        <v>7176</v>
      </c>
      <c r="R887" s="111">
        <f t="shared" ca="1" si="27"/>
        <v>890</v>
      </c>
      <c r="S887" s="112">
        <f>IF(U887&gt;0,ROUND((U887),0),ROUND((P887*$P$1),0))</f>
        <v>1450</v>
      </c>
      <c r="T887" s="113">
        <f ca="1">O887*S887</f>
        <v>0</v>
      </c>
      <c r="U887" s="114">
        <f>VLOOKUP(C887,Лист2!A$1:B$899,2,FALSE)</f>
        <v>1450</v>
      </c>
      <c r="V887" s="114"/>
      <c r="W887" s="114"/>
      <c r="X887" s="114"/>
      <c r="Y887" s="114"/>
      <c r="Z887" s="114"/>
    </row>
    <row r="888" spans="1:26" customFormat="1" ht="17.25" thickBot="1" x14ac:dyDescent="0.3">
      <c r="A888" s="102"/>
      <c r="B888" s="225"/>
      <c r="C888" s="115"/>
      <c r="D888" s="116" t="s">
        <v>42</v>
      </c>
      <c r="E888" s="144"/>
      <c r="F888" s="131"/>
      <c r="G888" s="131"/>
      <c r="H888" s="131"/>
      <c r="I888" s="131"/>
      <c r="J888" s="131"/>
      <c r="K888" s="131"/>
      <c r="L888" s="131"/>
      <c r="M888" s="131"/>
      <c r="N888" s="117"/>
      <c r="O888" s="118" t="str">
        <f ca="1">IF(D888="цвет",SUM(O889:INDIRECT("N"&amp;R888)),IF(SUM(E888:N888)=0,"",SUM(E888:N888)))</f>
        <v/>
      </c>
      <c r="P888" s="109" t="s">
        <v>54</v>
      </c>
      <c r="Q888" s="110">
        <f t="shared" si="26"/>
        <v>7176</v>
      </c>
      <c r="R888" s="111">
        <f t="shared" ca="1" si="27"/>
        <v>890</v>
      </c>
      <c r="S888" s="119"/>
      <c r="T888" s="120"/>
      <c r="U888" s="114" t="e">
        <f>VLOOKUP(C888,Лист2!A$1:B$899,2,FALSE)</f>
        <v>#N/A</v>
      </c>
      <c r="V888" s="114"/>
      <c r="W888" s="114"/>
      <c r="X888" s="114"/>
      <c r="Y888" s="114"/>
      <c r="Z888" s="114"/>
    </row>
    <row r="889" spans="1:26" customFormat="1" ht="135" customHeight="1" x14ac:dyDescent="0.25">
      <c r="A889" s="102"/>
      <c r="B889" s="225"/>
      <c r="C889" s="115"/>
      <c r="D889" s="227" t="s">
        <v>440</v>
      </c>
      <c r="E889" s="228"/>
      <c r="F889" s="228"/>
      <c r="G889" s="228"/>
      <c r="H889" s="228"/>
      <c r="I889" s="228"/>
      <c r="J889" s="228"/>
      <c r="K889" s="228"/>
      <c r="L889" s="228"/>
      <c r="M889" s="228"/>
      <c r="N889" s="229"/>
      <c r="O889" s="118" t="str">
        <f ca="1">IF(D889="цвет",SUM(O890:INDIRECT("N"&amp;R889)),IF(SUM(E889:N889)=0,"",SUM(E889:N889)))</f>
        <v/>
      </c>
      <c r="P889" s="109" t="s">
        <v>54</v>
      </c>
      <c r="Q889" s="110">
        <f t="shared" si="26"/>
        <v>7176</v>
      </c>
      <c r="R889" s="111">
        <f t="shared" ca="1" si="27"/>
        <v>890</v>
      </c>
      <c r="S889" s="119"/>
      <c r="T889" s="120"/>
      <c r="U889" s="114" t="e">
        <f>VLOOKUP(C889,Лист2!A$1:B$899,2,FALSE)</f>
        <v>#N/A</v>
      </c>
      <c r="V889" s="114"/>
      <c r="W889" s="114"/>
      <c r="X889" s="114"/>
      <c r="Y889" s="114"/>
      <c r="Z889" s="114"/>
    </row>
    <row r="890" spans="1:26" customFormat="1" ht="17.45" customHeight="1" thickBot="1" x14ac:dyDescent="0.3">
      <c r="A890" s="102"/>
      <c r="B890" s="226"/>
      <c r="C890" s="121"/>
      <c r="D890" s="219" t="str">
        <f>HYPERLINK("https://miamia.ru/search/index.php?q="&amp;Q890&amp;"&amp;s=Поиск?utm_source=Excel&amp;utm_medium=Nalichie&amp;utm_content="&amp;Q890&amp;"","Посмотреть большую фотографию на сайте")</f>
        <v>Посмотреть большую фотографию на сайте</v>
      </c>
      <c r="E890" s="220"/>
      <c r="F890" s="220"/>
      <c r="G890" s="220"/>
      <c r="H890" s="220"/>
      <c r="I890" s="220"/>
      <c r="J890" s="220"/>
      <c r="K890" s="220"/>
      <c r="L890" s="220"/>
      <c r="M890" s="220"/>
      <c r="N890" s="221"/>
      <c r="O890" s="118" t="str">
        <f ca="1">IF(D890="цвет",SUM(O891:INDIRECT("N"&amp;R890)),IF(SUM(E890:N890)=0,"",SUM(E890:N890)))</f>
        <v/>
      </c>
      <c r="P890" s="109" t="s">
        <v>54</v>
      </c>
      <c r="Q890" s="110">
        <f t="shared" si="26"/>
        <v>7176</v>
      </c>
      <c r="R890" s="111">
        <f t="shared" ca="1" si="27"/>
        <v>890</v>
      </c>
      <c r="S890" s="119"/>
      <c r="T890" s="120"/>
      <c r="U890" s="114" t="e">
        <f>VLOOKUP(C890,Лист2!A$1:B$899,2,FALSE)</f>
        <v>#N/A</v>
      </c>
      <c r="V890" s="114"/>
      <c r="W890" s="114"/>
      <c r="X890" s="114"/>
      <c r="Y890" s="114"/>
      <c r="Z890" s="114"/>
    </row>
    <row r="891" spans="1:26" customFormat="1" ht="17.25" thickBot="1" x14ac:dyDescent="0.3">
      <c r="A891" s="102"/>
      <c r="B891" s="225" t="s">
        <v>57</v>
      </c>
      <c r="C891" s="103">
        <v>7179</v>
      </c>
      <c r="D891" s="104" t="s">
        <v>9</v>
      </c>
      <c r="E891" s="105" t="s">
        <v>10</v>
      </c>
      <c r="F891" s="105" t="s">
        <v>17</v>
      </c>
      <c r="G891" s="105" t="s">
        <v>18</v>
      </c>
      <c r="H891" s="106" t="s">
        <v>19</v>
      </c>
      <c r="I891" s="105"/>
      <c r="J891" s="105"/>
      <c r="K891" s="105"/>
      <c r="L891" s="105"/>
      <c r="M891" s="105"/>
      <c r="N891" s="107"/>
      <c r="O891" s="108">
        <f ca="1">IF(D891="цвет",SUM(O892:INDIRECT("N"&amp;R891)),IF(SUM(E891:N891)=0,"",SUM(E891:N891)))</f>
        <v>0</v>
      </c>
      <c r="P891" s="109">
        <v>2194</v>
      </c>
      <c r="Q891" s="110">
        <f t="shared" si="26"/>
        <v>7179</v>
      </c>
      <c r="R891" s="111">
        <f t="shared" ca="1" si="27"/>
        <v>894</v>
      </c>
      <c r="S891" s="112">
        <f>IF(U891&gt;0,ROUND((U891),0),ROUND((P891*$P$1),0))</f>
        <v>1098</v>
      </c>
      <c r="T891" s="113">
        <f ca="1">O891*S891</f>
        <v>0</v>
      </c>
      <c r="U891" s="114">
        <f>VLOOKUP(C891,Лист2!A$1:B$899,2,FALSE)</f>
        <v>1098</v>
      </c>
      <c r="V891" s="114"/>
      <c r="W891" s="114"/>
      <c r="X891" s="114"/>
      <c r="Y891" s="114"/>
      <c r="Z891" s="114"/>
    </row>
    <row r="892" spans="1:26" customFormat="1" ht="17.25" thickBot="1" x14ac:dyDescent="0.3">
      <c r="A892" s="102"/>
      <c r="B892" s="225"/>
      <c r="C892" s="115"/>
      <c r="D892" s="116" t="s">
        <v>42</v>
      </c>
      <c r="E892" s="144"/>
      <c r="F892" s="144"/>
      <c r="G892" s="131"/>
      <c r="H892" s="131"/>
      <c r="I892" s="131"/>
      <c r="J892" s="131"/>
      <c r="K892" s="131"/>
      <c r="L892" s="131"/>
      <c r="M892" s="131"/>
      <c r="N892" s="117"/>
      <c r="O892" s="118" t="str">
        <f ca="1">IF(D892="цвет",SUM(O893:INDIRECT("N"&amp;R892)),IF(SUM(E892:N892)=0,"",SUM(E892:N892)))</f>
        <v/>
      </c>
      <c r="P892" s="109" t="s">
        <v>54</v>
      </c>
      <c r="Q892" s="110">
        <f t="shared" si="26"/>
        <v>7179</v>
      </c>
      <c r="R892" s="111">
        <f t="shared" ca="1" si="27"/>
        <v>894</v>
      </c>
      <c r="S892" s="119"/>
      <c r="T892" s="120"/>
      <c r="U892" s="114" t="e">
        <f>VLOOKUP(C892,Лист2!A$1:B$899,2,FALSE)</f>
        <v>#N/A</v>
      </c>
      <c r="V892" s="114"/>
      <c r="W892" s="114"/>
      <c r="X892" s="114"/>
      <c r="Y892" s="114"/>
      <c r="Z892" s="114"/>
    </row>
    <row r="893" spans="1:26" customFormat="1" ht="135" customHeight="1" x14ac:dyDescent="0.25">
      <c r="A893" s="102"/>
      <c r="B893" s="225"/>
      <c r="C893" s="115"/>
      <c r="D893" s="227" t="s">
        <v>441</v>
      </c>
      <c r="E893" s="228"/>
      <c r="F893" s="228"/>
      <c r="G893" s="228"/>
      <c r="H893" s="228"/>
      <c r="I893" s="228"/>
      <c r="J893" s="228"/>
      <c r="K893" s="228"/>
      <c r="L893" s="228"/>
      <c r="M893" s="228"/>
      <c r="N893" s="229"/>
      <c r="O893" s="118" t="str">
        <f ca="1">IF(D893="цвет",SUM(O894:INDIRECT("N"&amp;R893)),IF(SUM(E893:N893)=0,"",SUM(E893:N893)))</f>
        <v/>
      </c>
      <c r="P893" s="109" t="s">
        <v>54</v>
      </c>
      <c r="Q893" s="110">
        <f t="shared" si="26"/>
        <v>7179</v>
      </c>
      <c r="R893" s="111">
        <f t="shared" ca="1" si="27"/>
        <v>894</v>
      </c>
      <c r="S893" s="119"/>
      <c r="T893" s="120"/>
      <c r="U893" s="114" t="e">
        <f>VLOOKUP(C893,Лист2!A$1:B$899,2,FALSE)</f>
        <v>#N/A</v>
      </c>
      <c r="V893" s="114"/>
      <c r="W893" s="114"/>
      <c r="X893" s="114"/>
      <c r="Y893" s="114"/>
      <c r="Z893" s="114"/>
    </row>
    <row r="894" spans="1:26" customFormat="1" ht="17.45" customHeight="1" thickBot="1" x14ac:dyDescent="0.3">
      <c r="A894" s="102"/>
      <c r="B894" s="226"/>
      <c r="C894" s="121"/>
      <c r="D894" s="219" t="str">
        <f>HYPERLINK("https://miamia.ru/search/index.php?q="&amp;Q894&amp;"&amp;s=Поиск?utm_source=Excel&amp;utm_medium=Nalichie&amp;utm_content="&amp;Q894&amp;"","Посмотреть большую фотографию на сайте")</f>
        <v>Посмотреть большую фотографию на сайте</v>
      </c>
      <c r="E894" s="220"/>
      <c r="F894" s="220"/>
      <c r="G894" s="220"/>
      <c r="H894" s="220"/>
      <c r="I894" s="220"/>
      <c r="J894" s="220"/>
      <c r="K894" s="220"/>
      <c r="L894" s="220"/>
      <c r="M894" s="220"/>
      <c r="N894" s="221"/>
      <c r="O894" s="118" t="str">
        <f ca="1">IF(D894="цвет",SUM(O895:INDIRECT("N"&amp;R894)),IF(SUM(E894:N894)=0,"",SUM(E894:N894)))</f>
        <v/>
      </c>
      <c r="P894" s="109" t="s">
        <v>54</v>
      </c>
      <c r="Q894" s="110">
        <f t="shared" si="26"/>
        <v>7179</v>
      </c>
      <c r="R894" s="111">
        <f t="shared" ca="1" si="27"/>
        <v>894</v>
      </c>
      <c r="S894" s="119"/>
      <c r="T894" s="120"/>
      <c r="U894" s="114" t="e">
        <f>VLOOKUP(C894,Лист2!A$1:B$899,2,FALSE)</f>
        <v>#N/A</v>
      </c>
      <c r="V894" s="114"/>
      <c r="W894" s="114"/>
      <c r="X894" s="114"/>
      <c r="Y894" s="114"/>
      <c r="Z894" s="114"/>
    </row>
    <row r="895" spans="1:26" customFormat="1" ht="23.1" customHeight="1" thickBot="1" x14ac:dyDescent="0.3">
      <c r="A895" s="102"/>
      <c r="B895" s="122" t="s">
        <v>485</v>
      </c>
      <c r="C895" s="123"/>
      <c r="D895" s="124"/>
      <c r="E895" s="125"/>
      <c r="F895" s="125"/>
      <c r="G895" s="125"/>
      <c r="H895" s="125"/>
      <c r="I895" s="125"/>
      <c r="J895" s="125"/>
      <c r="K895" s="125"/>
      <c r="L895" s="125"/>
      <c r="M895" s="125"/>
      <c r="N895" s="126"/>
      <c r="O895" s="183" t="str">
        <f ca="1">IF(D895="цвет",SUM(O896:INDIRECT("N"&amp;R895)),IF(SUM(E895:N895)=0,"",SUM(E895:N895)))</f>
        <v/>
      </c>
      <c r="P895" s="109" t="s">
        <v>54</v>
      </c>
      <c r="Q895" s="110">
        <f t="shared" si="26"/>
        <v>7179</v>
      </c>
      <c r="R895" s="111">
        <f t="shared" ca="1" si="27"/>
        <v>899</v>
      </c>
      <c r="S895" s="114"/>
      <c r="T895" s="114"/>
      <c r="U895" s="114" t="e">
        <f>VLOOKUP(C895,Лист2!A$1:B$899,2,FALSE)</f>
        <v>#N/A</v>
      </c>
      <c r="V895" s="114"/>
      <c r="W895" s="114"/>
      <c r="X895" s="114"/>
      <c r="Y895" s="114"/>
      <c r="Z895" s="114"/>
    </row>
    <row r="896" spans="1:26" customFormat="1" ht="17.25" thickBot="1" x14ac:dyDescent="0.3">
      <c r="A896" s="102"/>
      <c r="B896" s="225" t="s">
        <v>486</v>
      </c>
      <c r="C896" s="115">
        <v>7511</v>
      </c>
      <c r="D896" s="104" t="s">
        <v>9</v>
      </c>
      <c r="E896" s="106" t="s">
        <v>11</v>
      </c>
      <c r="F896" s="106" t="s">
        <v>12</v>
      </c>
      <c r="G896" s="106" t="s">
        <v>13</v>
      </c>
      <c r="H896" s="106" t="s">
        <v>14</v>
      </c>
      <c r="I896" s="106" t="s">
        <v>15</v>
      </c>
      <c r="J896" s="106" t="s">
        <v>16</v>
      </c>
      <c r="K896" s="106" t="s">
        <v>20</v>
      </c>
      <c r="L896" s="106" t="s">
        <v>21</v>
      </c>
      <c r="M896" s="105"/>
      <c r="N896" s="105"/>
      <c r="O896" s="184">
        <f ca="1">IF(D896="цвет",SUM(O897:INDIRECT("N"&amp;R896)),IF(SUM(E896:N896)=0,"",SUM(E896:N896)))</f>
        <v>0</v>
      </c>
      <c r="P896" s="109">
        <v>1677</v>
      </c>
      <c r="Q896" s="110">
        <f t="shared" si="26"/>
        <v>7511</v>
      </c>
      <c r="R896" s="111">
        <f t="shared" ca="1" si="27"/>
        <v>899</v>
      </c>
      <c r="S896" s="112">
        <f>IF(U896&gt;0,ROUND((U896),0),ROUND((P896*$P$1),0))</f>
        <v>650</v>
      </c>
      <c r="T896" s="185">
        <f ca="1">S896*O896</f>
        <v>0</v>
      </c>
      <c r="U896" s="114">
        <f>VLOOKUP(C896,Лист2!A$1:B$899,2,FALSE)</f>
        <v>650</v>
      </c>
      <c r="V896" s="114"/>
      <c r="W896" s="114"/>
      <c r="X896" s="114"/>
      <c r="Y896" s="114"/>
      <c r="Z896" s="114"/>
    </row>
    <row r="897" spans="1:26" customFormat="1" ht="17.25" thickBot="1" x14ac:dyDescent="0.3">
      <c r="A897" s="102"/>
      <c r="B897" s="225"/>
      <c r="C897" s="115"/>
      <c r="D897" s="116" t="s">
        <v>487</v>
      </c>
      <c r="E897" s="277"/>
      <c r="F897" s="276"/>
      <c r="G897" s="117"/>
      <c r="H897" s="276"/>
      <c r="I897" s="117"/>
      <c r="J897" s="276"/>
      <c r="K897" s="117"/>
      <c r="L897" s="117"/>
      <c r="M897" s="117"/>
      <c r="N897" s="117"/>
      <c r="O897" s="186" t="str">
        <f ca="1">IF(D897="цвет",SUM(O898:INDIRECT("N"&amp;R897)),IF(SUM(E897:N897)=0,"",SUM(E897:N897)))</f>
        <v/>
      </c>
      <c r="P897" s="109" t="s">
        <v>54</v>
      </c>
      <c r="Q897" s="110">
        <f t="shared" si="26"/>
        <v>7511</v>
      </c>
      <c r="R897" s="111">
        <f t="shared" ca="1" si="27"/>
        <v>899</v>
      </c>
      <c r="S897" s="119"/>
      <c r="T897" s="120"/>
      <c r="U897" s="114" t="e">
        <f>VLOOKUP(C897,Лист2!A$1:B$899,2,FALSE)</f>
        <v>#N/A</v>
      </c>
      <c r="V897" s="114"/>
      <c r="W897" s="114"/>
      <c r="X897" s="114"/>
      <c r="Y897" s="114"/>
      <c r="Z897" s="114"/>
    </row>
    <row r="898" spans="1:26" customFormat="1" ht="135" customHeight="1" x14ac:dyDescent="0.25">
      <c r="A898" s="102"/>
      <c r="B898" s="225"/>
      <c r="C898" s="115"/>
      <c r="D898" s="227" t="s">
        <v>488</v>
      </c>
      <c r="E898" s="228"/>
      <c r="F898" s="228"/>
      <c r="G898" s="228"/>
      <c r="H898" s="228"/>
      <c r="I898" s="228"/>
      <c r="J898" s="228"/>
      <c r="K898" s="228"/>
      <c r="L898" s="228"/>
      <c r="M898" s="228"/>
      <c r="N898" s="229"/>
      <c r="O898" s="186" t="str">
        <f ca="1">IF(D898="цвет",SUM(O899:INDIRECT("N"&amp;R898)),IF(SUM(E898:N898)=0,"",SUM(E898:N898)))</f>
        <v/>
      </c>
      <c r="P898" s="109" t="s">
        <v>54</v>
      </c>
      <c r="Q898" s="110">
        <f t="shared" si="26"/>
        <v>7511</v>
      </c>
      <c r="R898" s="111">
        <f t="shared" ca="1" si="27"/>
        <v>899</v>
      </c>
      <c r="S898" s="119"/>
      <c r="T898" s="120"/>
      <c r="U898" s="114" t="e">
        <f>VLOOKUP(C898,Лист2!A$1:B$899,2,FALSE)</f>
        <v>#N/A</v>
      </c>
      <c r="V898" s="114"/>
      <c r="W898" s="114"/>
      <c r="X898" s="114"/>
      <c r="Y898" s="114"/>
      <c r="Z898" s="114"/>
    </row>
    <row r="899" spans="1:26" customFormat="1" ht="17.45" customHeight="1" thickBot="1" x14ac:dyDescent="0.3">
      <c r="A899" s="102"/>
      <c r="B899" s="226"/>
      <c r="C899" s="121"/>
      <c r="D899" s="219" t="str">
        <f>HYPERLINK("https://miamia.ru/search/index.php?q="&amp;Q899&amp;"&amp;s=Поиск?utm_source=Excel&amp;utm_medium=Nalichie&amp;utm_content="&amp;Q899&amp;"","Посмотреть большую фотографию на сайте")</f>
        <v>Посмотреть большую фотографию на сайте</v>
      </c>
      <c r="E899" s="220"/>
      <c r="F899" s="220"/>
      <c r="G899" s="220"/>
      <c r="H899" s="220"/>
      <c r="I899" s="220"/>
      <c r="J899" s="220"/>
      <c r="K899" s="220"/>
      <c r="L899" s="220"/>
      <c r="M899" s="220"/>
      <c r="N899" s="221"/>
      <c r="O899" s="186" t="str">
        <f ca="1">IF(D899="цвет",SUM(O900:INDIRECT("N"&amp;R899)),IF(SUM(E899:N899)=0,"",SUM(E899:N899)))</f>
        <v/>
      </c>
      <c r="P899" s="109" t="s">
        <v>54</v>
      </c>
      <c r="Q899" s="110">
        <f t="shared" si="26"/>
        <v>7511</v>
      </c>
      <c r="R899" s="111">
        <f t="shared" ca="1" si="27"/>
        <v>899</v>
      </c>
      <c r="S899" s="119"/>
      <c r="T899" s="120"/>
      <c r="U899" s="114" t="e">
        <f>VLOOKUP(C899,Лист2!A$1:B$899,2,FALSE)</f>
        <v>#N/A</v>
      </c>
      <c r="V899" s="114"/>
      <c r="W899" s="114"/>
      <c r="X899" s="114"/>
      <c r="Y899" s="114"/>
      <c r="Z899" s="114"/>
    </row>
    <row r="900" spans="1:26" customFormat="1" ht="17.25" thickBot="1" x14ac:dyDescent="0.3">
      <c r="A900" s="102"/>
      <c r="B900" s="225" t="s">
        <v>486</v>
      </c>
      <c r="C900" s="115">
        <v>7513</v>
      </c>
      <c r="D900" s="104" t="s">
        <v>9</v>
      </c>
      <c r="E900" s="105" t="s">
        <v>17</v>
      </c>
      <c r="F900" s="106" t="s">
        <v>18</v>
      </c>
      <c r="G900" s="106" t="s">
        <v>19</v>
      </c>
      <c r="H900" s="106" t="s">
        <v>22</v>
      </c>
      <c r="I900" s="106"/>
      <c r="J900" s="106"/>
      <c r="K900" s="106"/>
      <c r="L900" s="106"/>
      <c r="M900" s="105"/>
      <c r="N900" s="105"/>
      <c r="O900" s="184">
        <f ca="1">IF(D900="цвет",SUM(O901:INDIRECT("N"&amp;R900)),IF(SUM(E900:N900)=0,"",SUM(E900:N900)))</f>
        <v>0</v>
      </c>
      <c r="P900" s="109">
        <v>2582</v>
      </c>
      <c r="Q900" s="110">
        <f t="shared" si="26"/>
        <v>7513</v>
      </c>
      <c r="R900" s="111">
        <f t="shared" ca="1" si="27"/>
        <v>903</v>
      </c>
      <c r="S900" s="112">
        <f>IF(U900&gt;0,ROUND((U900),0),ROUND((P900*$P$1),0))</f>
        <v>950</v>
      </c>
      <c r="T900" s="185">
        <f ca="1">S900*O900</f>
        <v>0</v>
      </c>
      <c r="U900" s="114">
        <f>VLOOKUP(C900,Лист2!A$1:B$899,2,FALSE)</f>
        <v>950</v>
      </c>
      <c r="V900" s="114"/>
      <c r="W900" s="114"/>
      <c r="X900" s="114"/>
      <c r="Y900" s="114"/>
      <c r="Z900" s="114"/>
    </row>
    <row r="901" spans="1:26" customFormat="1" ht="17.25" thickBot="1" x14ac:dyDescent="0.3">
      <c r="A901" s="102"/>
      <c r="B901" s="225"/>
      <c r="C901" s="115"/>
      <c r="D901" s="116" t="s">
        <v>487</v>
      </c>
      <c r="E901" s="277"/>
      <c r="F901" s="277"/>
      <c r="G901" s="277"/>
      <c r="H901" s="276"/>
      <c r="I901" s="117"/>
      <c r="J901" s="117"/>
      <c r="K901" s="117"/>
      <c r="L901" s="117"/>
      <c r="M901" s="117"/>
      <c r="N901" s="117"/>
      <c r="O901" s="186" t="str">
        <f ca="1">IF(D901="цвет",SUM(O902:INDIRECT("N"&amp;R901)),IF(SUM(E901:N901)=0,"",SUM(E901:N901)))</f>
        <v/>
      </c>
      <c r="P901" s="109" t="s">
        <v>54</v>
      </c>
      <c r="Q901" s="110">
        <f t="shared" si="26"/>
        <v>7513</v>
      </c>
      <c r="R901" s="111">
        <f t="shared" ca="1" si="27"/>
        <v>903</v>
      </c>
      <c r="S901" s="119"/>
      <c r="T901" s="120"/>
      <c r="U901" s="114" t="e">
        <f>VLOOKUP(C901,Лист2!A$1:B$899,2,FALSE)</f>
        <v>#N/A</v>
      </c>
      <c r="V901" s="114"/>
      <c r="W901" s="114"/>
      <c r="X901" s="114"/>
      <c r="Y901" s="114"/>
      <c r="Z901" s="114"/>
    </row>
    <row r="902" spans="1:26" customFormat="1" ht="135" customHeight="1" x14ac:dyDescent="0.25">
      <c r="A902" s="102"/>
      <c r="B902" s="225"/>
      <c r="C902" s="115"/>
      <c r="D902" s="227" t="s">
        <v>489</v>
      </c>
      <c r="E902" s="228"/>
      <c r="F902" s="228"/>
      <c r="G902" s="228"/>
      <c r="H902" s="228"/>
      <c r="I902" s="228"/>
      <c r="J902" s="228"/>
      <c r="K902" s="228"/>
      <c r="L902" s="228"/>
      <c r="M902" s="228"/>
      <c r="N902" s="229"/>
      <c r="O902" s="186" t="str">
        <f ca="1">IF(D902="цвет",SUM(O903:INDIRECT("N"&amp;R902)),IF(SUM(E902:N902)=0,"",SUM(E902:N902)))</f>
        <v/>
      </c>
      <c r="P902" s="109" t="s">
        <v>54</v>
      </c>
      <c r="Q902" s="110">
        <f t="shared" si="26"/>
        <v>7513</v>
      </c>
      <c r="R902" s="111">
        <f t="shared" ca="1" si="27"/>
        <v>903</v>
      </c>
      <c r="S902" s="119"/>
      <c r="T902" s="120"/>
      <c r="U902" s="114" t="e">
        <f>VLOOKUP(C902,Лист2!A$1:B$899,2,FALSE)</f>
        <v>#N/A</v>
      </c>
      <c r="V902" s="114"/>
      <c r="W902" s="114"/>
      <c r="X902" s="114"/>
      <c r="Y902" s="114"/>
      <c r="Z902" s="114"/>
    </row>
    <row r="903" spans="1:26" customFormat="1" ht="17.45" customHeight="1" thickBot="1" x14ac:dyDescent="0.3">
      <c r="A903" s="102"/>
      <c r="B903" s="226"/>
      <c r="C903" s="121"/>
      <c r="D903" s="219" t="str">
        <f>HYPERLINK("https://miamia.ru/search/index.php?q="&amp;Q903&amp;"&amp;s=Поиск?utm_source=Excel&amp;utm_medium=Nalichie&amp;utm_content="&amp;Q903&amp;"","Посмотреть большую фотографию на сайте")</f>
        <v>Посмотреть большую фотографию на сайте</v>
      </c>
      <c r="E903" s="220"/>
      <c r="F903" s="220"/>
      <c r="G903" s="220"/>
      <c r="H903" s="220"/>
      <c r="I903" s="220"/>
      <c r="J903" s="220"/>
      <c r="K903" s="220"/>
      <c r="L903" s="220"/>
      <c r="M903" s="220"/>
      <c r="N903" s="221"/>
      <c r="O903" s="186" t="str">
        <f ca="1">IF(D903="цвет",SUM(O904:INDIRECT("N"&amp;R903)),IF(SUM(E903:N903)=0,"",SUM(E903:N903)))</f>
        <v/>
      </c>
      <c r="P903" s="109" t="s">
        <v>54</v>
      </c>
      <c r="Q903" s="110">
        <f t="shared" si="26"/>
        <v>7513</v>
      </c>
      <c r="R903" s="111">
        <f t="shared" ca="1" si="27"/>
        <v>903</v>
      </c>
      <c r="S903" s="119"/>
      <c r="T903" s="120"/>
      <c r="U903" s="114" t="e">
        <f>VLOOKUP(C903,Лист2!A$1:B$899,2,FALSE)</f>
        <v>#N/A</v>
      </c>
      <c r="V903" s="114"/>
      <c r="W903" s="114"/>
      <c r="X903" s="114"/>
      <c r="Y903" s="114"/>
      <c r="Z903" s="114"/>
    </row>
    <row r="904" spans="1:26" customFormat="1" ht="17.25" thickBot="1" x14ac:dyDescent="0.3">
      <c r="A904" s="102"/>
      <c r="B904" s="225" t="s">
        <v>486</v>
      </c>
      <c r="C904" s="115">
        <v>7514</v>
      </c>
      <c r="D904" s="104" t="s">
        <v>9</v>
      </c>
      <c r="E904" s="106" t="s">
        <v>11</v>
      </c>
      <c r="F904" s="106" t="s">
        <v>12</v>
      </c>
      <c r="G904" s="106" t="s">
        <v>13</v>
      </c>
      <c r="H904" s="106" t="s">
        <v>14</v>
      </c>
      <c r="I904" s="106" t="s">
        <v>15</v>
      </c>
      <c r="J904" s="106" t="s">
        <v>16</v>
      </c>
      <c r="K904" s="106"/>
      <c r="L904" s="106"/>
      <c r="M904" s="105"/>
      <c r="N904" s="105"/>
      <c r="O904" s="184">
        <f ca="1">IF(D904="цвет",SUM(O905:INDIRECT("N"&amp;R904)),IF(SUM(E904:N904)=0,"",SUM(E904:N904)))</f>
        <v>0</v>
      </c>
      <c r="P904" s="109">
        <v>2065</v>
      </c>
      <c r="Q904" s="110">
        <f t="shared" si="26"/>
        <v>7514</v>
      </c>
      <c r="R904" s="111">
        <f t="shared" ca="1" si="27"/>
        <v>907</v>
      </c>
      <c r="S904" s="112">
        <f>IF(U904&gt;0,ROUND((U904),0),ROUND((P904*$P$1),0))</f>
        <v>850</v>
      </c>
      <c r="T904" s="185">
        <f ca="1">S904*O904</f>
        <v>0</v>
      </c>
      <c r="U904" s="114">
        <f>VLOOKUP(C904,Лист2!A$1:B$899,2,FALSE)</f>
        <v>850</v>
      </c>
      <c r="V904" s="114"/>
      <c r="W904" s="114"/>
      <c r="X904" s="114"/>
      <c r="Y904" s="114"/>
      <c r="Z904" s="114"/>
    </row>
    <row r="905" spans="1:26" customFormat="1" ht="17.25" thickBot="1" x14ac:dyDescent="0.3">
      <c r="A905" s="102"/>
      <c r="B905" s="225"/>
      <c r="C905" s="115"/>
      <c r="D905" s="116" t="s">
        <v>487</v>
      </c>
      <c r="E905" s="276"/>
      <c r="F905" s="117"/>
      <c r="G905" s="117"/>
      <c r="H905" s="117"/>
      <c r="I905" s="117"/>
      <c r="J905" s="117"/>
      <c r="K905" s="117"/>
      <c r="L905" s="117"/>
      <c r="M905" s="117"/>
      <c r="N905" s="117"/>
      <c r="O905" s="186" t="str">
        <f ca="1">IF(D905="цвет",SUM(O906:INDIRECT("N"&amp;R905)),IF(SUM(E905:N905)=0,"",SUM(E905:N905)))</f>
        <v/>
      </c>
      <c r="P905" s="109" t="s">
        <v>54</v>
      </c>
      <c r="Q905" s="110">
        <f t="shared" si="26"/>
        <v>7514</v>
      </c>
      <c r="R905" s="111">
        <f t="shared" ca="1" si="27"/>
        <v>907</v>
      </c>
      <c r="S905" s="119"/>
      <c r="T905" s="120"/>
      <c r="U905" s="114" t="e">
        <f>VLOOKUP(C905,Лист2!A$1:B$899,2,FALSE)</f>
        <v>#N/A</v>
      </c>
      <c r="V905" s="114"/>
      <c r="W905" s="114"/>
      <c r="X905" s="114"/>
      <c r="Y905" s="114"/>
      <c r="Z905" s="114"/>
    </row>
    <row r="906" spans="1:26" customFormat="1" ht="135" customHeight="1" x14ac:dyDescent="0.25">
      <c r="A906" s="102"/>
      <c r="B906" s="225"/>
      <c r="C906" s="115"/>
      <c r="D906" s="227" t="s">
        <v>490</v>
      </c>
      <c r="E906" s="228"/>
      <c r="F906" s="228"/>
      <c r="G906" s="228"/>
      <c r="H906" s="228"/>
      <c r="I906" s="228"/>
      <c r="J906" s="228"/>
      <c r="K906" s="228"/>
      <c r="L906" s="228"/>
      <c r="M906" s="228"/>
      <c r="N906" s="229"/>
      <c r="O906" s="186" t="str">
        <f ca="1">IF(D906="цвет",SUM(O907:INDIRECT("N"&amp;R906)),IF(SUM(E906:N906)=0,"",SUM(E906:N906)))</f>
        <v/>
      </c>
      <c r="P906" s="109" t="s">
        <v>54</v>
      </c>
      <c r="Q906" s="110">
        <f t="shared" si="26"/>
        <v>7514</v>
      </c>
      <c r="R906" s="111">
        <f t="shared" ca="1" si="27"/>
        <v>907</v>
      </c>
      <c r="S906" s="119"/>
      <c r="T906" s="120"/>
      <c r="U906" s="114" t="e">
        <f>VLOOKUP(C906,Лист2!A$1:B$899,2,FALSE)</f>
        <v>#N/A</v>
      </c>
      <c r="V906" s="114"/>
      <c r="W906" s="114"/>
      <c r="X906" s="114"/>
      <c r="Y906" s="114"/>
      <c r="Z906" s="114"/>
    </row>
    <row r="907" spans="1:26" customFormat="1" ht="17.45" customHeight="1" thickBot="1" x14ac:dyDescent="0.3">
      <c r="A907" s="102"/>
      <c r="B907" s="226"/>
      <c r="C907" s="121"/>
      <c r="D907" s="219" t="str">
        <f>HYPERLINK("https://miamia.ru/search/index.php?q="&amp;Q907&amp;"&amp;s=Поиск?utm_source=Excel&amp;utm_medium=Nalichie&amp;utm_content="&amp;Q907&amp;"","Посмотреть большую фотографию на сайте")</f>
        <v>Посмотреть большую фотографию на сайте</v>
      </c>
      <c r="E907" s="220"/>
      <c r="F907" s="220"/>
      <c r="G907" s="220"/>
      <c r="H907" s="220"/>
      <c r="I907" s="220"/>
      <c r="J907" s="220"/>
      <c r="K907" s="220"/>
      <c r="L907" s="220"/>
      <c r="M907" s="220"/>
      <c r="N907" s="221"/>
      <c r="O907" s="186" t="str">
        <f ca="1">IF(D907="цвет",SUM(O908:INDIRECT("N"&amp;R907)),IF(SUM(E907:N907)=0,"",SUM(E907:N907)))</f>
        <v/>
      </c>
      <c r="P907" s="109" t="s">
        <v>54</v>
      </c>
      <c r="Q907" s="110">
        <f t="shared" ref="Q907:Q970" si="28">IF(C907&lt;&gt;0,C907,Q906)</f>
        <v>7514</v>
      </c>
      <c r="R907" s="111">
        <f t="shared" ref="R907:R970" ca="1" si="29">IF(D907="Посмотреть большую фотографию на сайте",CELL("строка",O907),R908)</f>
        <v>907</v>
      </c>
      <c r="S907" s="119"/>
      <c r="T907" s="120"/>
      <c r="U907" s="114" t="e">
        <f>VLOOKUP(C907,Лист2!A$1:B$899,2,FALSE)</f>
        <v>#N/A</v>
      </c>
      <c r="V907" s="114"/>
      <c r="W907" s="114"/>
      <c r="X907" s="114"/>
      <c r="Y907" s="114"/>
      <c r="Z907" s="114"/>
    </row>
    <row r="908" spans="1:26" customFormat="1" ht="17.25" thickBot="1" x14ac:dyDescent="0.3">
      <c r="A908" s="102"/>
      <c r="B908" s="225" t="s">
        <v>486</v>
      </c>
      <c r="C908" s="115">
        <v>7515</v>
      </c>
      <c r="D908" s="104" t="s">
        <v>9</v>
      </c>
      <c r="E908" s="106" t="s">
        <v>11</v>
      </c>
      <c r="F908" s="106" t="s">
        <v>12</v>
      </c>
      <c r="G908" s="106" t="s">
        <v>13</v>
      </c>
      <c r="H908" s="106" t="s">
        <v>14</v>
      </c>
      <c r="I908" s="106" t="s">
        <v>15</v>
      </c>
      <c r="J908" s="106" t="s">
        <v>16</v>
      </c>
      <c r="K908" s="106" t="s">
        <v>20</v>
      </c>
      <c r="L908" s="106"/>
      <c r="M908" s="105"/>
      <c r="N908" s="105"/>
      <c r="O908" s="184">
        <f ca="1">IF(D908="цвет",SUM(O909:INDIRECT("N"&amp;R908)),IF(SUM(E908:N908)=0,"",SUM(E908:N908)))</f>
        <v>0</v>
      </c>
      <c r="P908" s="109">
        <v>3358</v>
      </c>
      <c r="Q908" s="110">
        <f t="shared" si="28"/>
        <v>7515</v>
      </c>
      <c r="R908" s="111">
        <f t="shared" ca="1" si="29"/>
        <v>911</v>
      </c>
      <c r="S908" s="112">
        <f>IF(U908&gt;0,ROUND((U908),0),ROUND((P908*$P$1),0))</f>
        <v>1250</v>
      </c>
      <c r="T908" s="185">
        <f ca="1">S908*O908</f>
        <v>0</v>
      </c>
      <c r="U908" s="114">
        <f>VLOOKUP(C908,Лист2!A$1:B$899,2,FALSE)</f>
        <v>1250</v>
      </c>
      <c r="V908" s="114"/>
      <c r="W908" s="114"/>
      <c r="X908" s="114"/>
      <c r="Y908" s="114"/>
      <c r="Z908" s="114"/>
    </row>
    <row r="909" spans="1:26" customFormat="1" ht="17.25" thickBot="1" x14ac:dyDescent="0.3">
      <c r="A909" s="102"/>
      <c r="B909" s="225"/>
      <c r="C909" s="115"/>
      <c r="D909" s="116" t="s">
        <v>487</v>
      </c>
      <c r="E909" s="277"/>
      <c r="F909" s="277"/>
      <c r="G909" s="117"/>
      <c r="H909" s="276"/>
      <c r="I909" s="117"/>
      <c r="J909" s="117"/>
      <c r="K909" s="117"/>
      <c r="L909" s="117"/>
      <c r="M909" s="117"/>
      <c r="N909" s="117"/>
      <c r="O909" s="186" t="str">
        <f ca="1">IF(D909="цвет",SUM(O910:INDIRECT("N"&amp;R909)),IF(SUM(E909:N909)=0,"",SUM(E909:N909)))</f>
        <v/>
      </c>
      <c r="P909" s="109" t="s">
        <v>54</v>
      </c>
      <c r="Q909" s="110">
        <f t="shared" si="28"/>
        <v>7515</v>
      </c>
      <c r="R909" s="111">
        <f t="shared" ca="1" si="29"/>
        <v>911</v>
      </c>
      <c r="S909" s="119"/>
      <c r="T909" s="120"/>
      <c r="U909" s="114" t="e">
        <f>VLOOKUP(C909,Лист2!A$1:B$899,2,FALSE)</f>
        <v>#N/A</v>
      </c>
      <c r="V909" s="114"/>
      <c r="W909" s="114"/>
      <c r="X909" s="114"/>
      <c r="Y909" s="114"/>
      <c r="Z909" s="114"/>
    </row>
    <row r="910" spans="1:26" customFormat="1" ht="135" customHeight="1" x14ac:dyDescent="0.25">
      <c r="A910" s="102"/>
      <c r="B910" s="225"/>
      <c r="C910" s="115"/>
      <c r="D910" s="227" t="s">
        <v>491</v>
      </c>
      <c r="E910" s="228"/>
      <c r="F910" s="228"/>
      <c r="G910" s="228"/>
      <c r="H910" s="228"/>
      <c r="I910" s="228"/>
      <c r="J910" s="228"/>
      <c r="K910" s="228"/>
      <c r="L910" s="228"/>
      <c r="M910" s="228"/>
      <c r="N910" s="229"/>
      <c r="O910" s="186" t="str">
        <f ca="1">IF(D910="цвет",SUM(O911:INDIRECT("N"&amp;R910)),IF(SUM(E910:N910)=0,"",SUM(E910:N910)))</f>
        <v/>
      </c>
      <c r="P910" s="109" t="s">
        <v>54</v>
      </c>
      <c r="Q910" s="110">
        <f t="shared" si="28"/>
        <v>7515</v>
      </c>
      <c r="R910" s="111">
        <f t="shared" ca="1" si="29"/>
        <v>911</v>
      </c>
      <c r="S910" s="119"/>
      <c r="T910" s="120"/>
      <c r="U910" s="114" t="e">
        <f>VLOOKUP(C910,Лист2!A$1:B$899,2,FALSE)</f>
        <v>#N/A</v>
      </c>
      <c r="V910" s="114"/>
      <c r="W910" s="114"/>
      <c r="X910" s="114"/>
      <c r="Y910" s="114"/>
      <c r="Z910" s="114"/>
    </row>
    <row r="911" spans="1:26" customFormat="1" ht="17.45" customHeight="1" thickBot="1" x14ac:dyDescent="0.3">
      <c r="A911" s="102"/>
      <c r="B911" s="226"/>
      <c r="C911" s="121"/>
      <c r="D911" s="219" t="str">
        <f>HYPERLINK("https://miamia.ru/search/index.php?q="&amp;Q911&amp;"&amp;s=Поиск?utm_source=Excel&amp;utm_medium=Nalichie&amp;utm_content="&amp;Q911&amp;"","Посмотреть большую фотографию на сайте")</f>
        <v>Посмотреть большую фотографию на сайте</v>
      </c>
      <c r="E911" s="220"/>
      <c r="F911" s="220"/>
      <c r="G911" s="220"/>
      <c r="H911" s="220"/>
      <c r="I911" s="220"/>
      <c r="J911" s="220"/>
      <c r="K911" s="220"/>
      <c r="L911" s="220"/>
      <c r="M911" s="220"/>
      <c r="N911" s="221"/>
      <c r="O911" s="186" t="str">
        <f ca="1">IF(D911="цвет",SUM(O912:INDIRECT("N"&amp;R911)),IF(SUM(E911:N911)=0,"",SUM(E911:N911)))</f>
        <v/>
      </c>
      <c r="P911" s="109" t="s">
        <v>54</v>
      </c>
      <c r="Q911" s="110">
        <f t="shared" si="28"/>
        <v>7515</v>
      </c>
      <c r="R911" s="111">
        <f t="shared" ca="1" si="29"/>
        <v>911</v>
      </c>
      <c r="S911" s="119"/>
      <c r="T911" s="120"/>
      <c r="U911" s="114" t="e">
        <f>VLOOKUP(C911,Лист2!A$1:B$899,2,FALSE)</f>
        <v>#N/A</v>
      </c>
      <c r="V911" s="114"/>
      <c r="W911" s="114"/>
      <c r="X911" s="114"/>
      <c r="Y911" s="114"/>
      <c r="Z911" s="114"/>
    </row>
    <row r="912" spans="1:26" customFormat="1" ht="17.25" thickBot="1" x14ac:dyDescent="0.3">
      <c r="A912" s="102"/>
      <c r="B912" s="225" t="s">
        <v>486</v>
      </c>
      <c r="C912" s="115">
        <v>7518</v>
      </c>
      <c r="D912" s="104" t="s">
        <v>9</v>
      </c>
      <c r="E912" s="106" t="s">
        <v>13</v>
      </c>
      <c r="F912" s="106" t="s">
        <v>14</v>
      </c>
      <c r="G912" s="106" t="s">
        <v>15</v>
      </c>
      <c r="H912" s="106" t="s">
        <v>16</v>
      </c>
      <c r="I912" s="106" t="s">
        <v>20</v>
      </c>
      <c r="J912" s="106" t="s">
        <v>21</v>
      </c>
      <c r="K912" s="106"/>
      <c r="L912" s="106"/>
      <c r="M912" s="105"/>
      <c r="N912" s="105"/>
      <c r="O912" s="184">
        <f ca="1">IF(D912="цвет",SUM(O913:INDIRECT("N"&amp;R912)),IF(SUM(E912:N912)=0,"",SUM(E912:N912)))</f>
        <v>0</v>
      </c>
      <c r="P912" s="109">
        <v>2324</v>
      </c>
      <c r="Q912" s="110">
        <f t="shared" si="28"/>
        <v>7518</v>
      </c>
      <c r="R912" s="111">
        <f t="shared" ca="1" si="29"/>
        <v>915</v>
      </c>
      <c r="S912" s="112">
        <f>IF(U912&gt;0,ROUND((U912),0),ROUND((P912*$P$1),0))</f>
        <v>950</v>
      </c>
      <c r="T912" s="185">
        <f ca="1">S912*O912</f>
        <v>0</v>
      </c>
      <c r="U912" s="114">
        <f>VLOOKUP(C912,Лист2!A$1:B$899,2,FALSE)</f>
        <v>950</v>
      </c>
      <c r="V912" s="114"/>
      <c r="W912" s="114"/>
      <c r="X912" s="114"/>
      <c r="Y912" s="114"/>
      <c r="Z912" s="114"/>
    </row>
    <row r="913" spans="1:26" customFormat="1" ht="17.25" thickBot="1" x14ac:dyDescent="0.3">
      <c r="A913" s="102"/>
      <c r="B913" s="225"/>
      <c r="C913" s="115"/>
      <c r="D913" s="116" t="s">
        <v>487</v>
      </c>
      <c r="E913" s="117"/>
      <c r="F913" s="276"/>
      <c r="G913" s="117"/>
      <c r="H913" s="277"/>
      <c r="I913" s="117"/>
      <c r="J913" s="117"/>
      <c r="K913" s="117"/>
      <c r="L913" s="117"/>
      <c r="M913" s="117"/>
      <c r="N913" s="117"/>
      <c r="O913" s="186" t="str">
        <f ca="1">IF(D913="цвет",SUM(O914:INDIRECT("N"&amp;R913)),IF(SUM(E913:N913)=0,"",SUM(E913:N913)))</f>
        <v/>
      </c>
      <c r="P913" s="109" t="s">
        <v>54</v>
      </c>
      <c r="Q913" s="110">
        <f t="shared" si="28"/>
        <v>7518</v>
      </c>
      <c r="R913" s="111">
        <f t="shared" ca="1" si="29"/>
        <v>915</v>
      </c>
      <c r="S913" s="119"/>
      <c r="T913" s="120"/>
      <c r="U913" s="114" t="e">
        <f>VLOOKUP(C913,Лист2!A$1:B$899,2,FALSE)</f>
        <v>#N/A</v>
      </c>
      <c r="V913" s="114"/>
      <c r="W913" s="114"/>
      <c r="X913" s="114"/>
      <c r="Y913" s="114"/>
      <c r="Z913" s="114"/>
    </row>
    <row r="914" spans="1:26" customFormat="1" ht="135" customHeight="1" x14ac:dyDescent="0.25">
      <c r="A914" s="102"/>
      <c r="B914" s="225"/>
      <c r="C914" s="115"/>
      <c r="D914" s="227" t="s">
        <v>492</v>
      </c>
      <c r="E914" s="228"/>
      <c r="F914" s="228"/>
      <c r="G914" s="228"/>
      <c r="H914" s="228"/>
      <c r="I914" s="228"/>
      <c r="J914" s="228"/>
      <c r="K914" s="228"/>
      <c r="L914" s="228"/>
      <c r="M914" s="228"/>
      <c r="N914" s="229"/>
      <c r="O914" s="186" t="str">
        <f ca="1">IF(D914="цвет",SUM(O915:INDIRECT("N"&amp;R914)),IF(SUM(E914:N914)=0,"",SUM(E914:N914)))</f>
        <v/>
      </c>
      <c r="P914" s="109" t="s">
        <v>54</v>
      </c>
      <c r="Q914" s="110">
        <f t="shared" si="28"/>
        <v>7518</v>
      </c>
      <c r="R914" s="111">
        <f t="shared" ca="1" si="29"/>
        <v>915</v>
      </c>
      <c r="S914" s="119"/>
      <c r="T914" s="120"/>
      <c r="U914" s="114" t="e">
        <f>VLOOKUP(C914,Лист2!A$1:B$899,2,FALSE)</f>
        <v>#N/A</v>
      </c>
      <c r="V914" s="114"/>
      <c r="W914" s="114"/>
      <c r="X914" s="114"/>
      <c r="Y914" s="114"/>
      <c r="Z914" s="114"/>
    </row>
    <row r="915" spans="1:26" customFormat="1" ht="17.45" customHeight="1" thickBot="1" x14ac:dyDescent="0.3">
      <c r="A915" s="102"/>
      <c r="B915" s="226"/>
      <c r="C915" s="121"/>
      <c r="D915" s="219" t="str">
        <f>HYPERLINK("https://miamia.ru/search/index.php?q="&amp;Q915&amp;"&amp;s=Поиск?utm_source=Excel&amp;utm_medium=Nalichie&amp;utm_content="&amp;Q915&amp;"","Посмотреть большую фотографию на сайте")</f>
        <v>Посмотреть большую фотографию на сайте</v>
      </c>
      <c r="E915" s="220"/>
      <c r="F915" s="220"/>
      <c r="G915" s="220"/>
      <c r="H915" s="220"/>
      <c r="I915" s="220"/>
      <c r="J915" s="220"/>
      <c r="K915" s="220"/>
      <c r="L915" s="220"/>
      <c r="M915" s="220"/>
      <c r="N915" s="221"/>
      <c r="O915" s="186" t="str">
        <f ca="1">IF(D915="цвет",SUM(O916:INDIRECT("N"&amp;R915)),IF(SUM(E915:N915)=0,"",SUM(E915:N915)))</f>
        <v/>
      </c>
      <c r="P915" s="109" t="s">
        <v>54</v>
      </c>
      <c r="Q915" s="110">
        <f t="shared" si="28"/>
        <v>7518</v>
      </c>
      <c r="R915" s="111">
        <f t="shared" ca="1" si="29"/>
        <v>915</v>
      </c>
      <c r="S915" s="119"/>
      <c r="T915" s="120"/>
      <c r="U915" s="114" t="e">
        <f>VLOOKUP(C915,Лист2!A$1:B$899,2,FALSE)</f>
        <v>#N/A</v>
      </c>
      <c r="V915" s="114"/>
      <c r="W915" s="114"/>
      <c r="X915" s="114"/>
      <c r="Y915" s="114"/>
      <c r="Z915" s="114"/>
    </row>
    <row r="916" spans="1:26" customFormat="1" ht="17.25" thickBot="1" x14ac:dyDescent="0.3">
      <c r="A916" s="102"/>
      <c r="B916" s="225" t="s">
        <v>486</v>
      </c>
      <c r="C916" s="115">
        <v>7519</v>
      </c>
      <c r="D916" s="104" t="s">
        <v>9</v>
      </c>
      <c r="E916" s="105" t="s">
        <v>17</v>
      </c>
      <c r="F916" s="106" t="s">
        <v>18</v>
      </c>
      <c r="G916" s="106" t="s">
        <v>19</v>
      </c>
      <c r="H916" s="106" t="s">
        <v>22</v>
      </c>
      <c r="I916" s="106"/>
      <c r="J916" s="106"/>
      <c r="K916" s="106"/>
      <c r="L916" s="106"/>
      <c r="M916" s="105"/>
      <c r="N916" s="105"/>
      <c r="O916" s="184">
        <f ca="1">IF(D916="цвет",SUM(O917:INDIRECT("N"&amp;R916)),IF(SUM(E916:N916)=0,"",SUM(E916:N916)))</f>
        <v>0</v>
      </c>
      <c r="P916" s="109">
        <v>2970</v>
      </c>
      <c r="Q916" s="110">
        <f t="shared" si="28"/>
        <v>7519</v>
      </c>
      <c r="R916" s="111">
        <f t="shared" ca="1" si="29"/>
        <v>919</v>
      </c>
      <c r="S916" s="112">
        <f>IF(U916&gt;0,ROUND((U916),0),ROUND((P916*$P$1),0))</f>
        <v>1150</v>
      </c>
      <c r="T916" s="185">
        <f ca="1">S916*O916</f>
        <v>0</v>
      </c>
      <c r="U916" s="114">
        <f>VLOOKUP(C916,Лист2!A$1:B$899,2,FALSE)</f>
        <v>1150</v>
      </c>
      <c r="V916" s="114"/>
      <c r="W916" s="114"/>
      <c r="X916" s="114"/>
      <c r="Y916" s="114"/>
      <c r="Z916" s="114"/>
    </row>
    <row r="917" spans="1:26" customFormat="1" ht="17.25" thickBot="1" x14ac:dyDescent="0.3">
      <c r="A917" s="102"/>
      <c r="B917" s="225"/>
      <c r="C917" s="115"/>
      <c r="D917" s="116" t="s">
        <v>487</v>
      </c>
      <c r="E917" s="117"/>
      <c r="F917" s="276"/>
      <c r="G917" s="117"/>
      <c r="H917" s="117"/>
      <c r="I917" s="117"/>
      <c r="J917" s="117"/>
      <c r="K917" s="117"/>
      <c r="L917" s="117"/>
      <c r="M917" s="117"/>
      <c r="N917" s="117"/>
      <c r="O917" s="186" t="str">
        <f ca="1">IF(D917="цвет",SUM(O918:INDIRECT("N"&amp;R917)),IF(SUM(E917:N917)=0,"",SUM(E917:N917)))</f>
        <v/>
      </c>
      <c r="P917" s="109" t="s">
        <v>54</v>
      </c>
      <c r="Q917" s="110">
        <f t="shared" si="28"/>
        <v>7519</v>
      </c>
      <c r="R917" s="111">
        <f t="shared" ca="1" si="29"/>
        <v>919</v>
      </c>
      <c r="S917" s="119"/>
      <c r="T917" s="120"/>
      <c r="U917" s="114" t="e">
        <f>VLOOKUP(C917,Лист2!A$1:B$899,2,FALSE)</f>
        <v>#N/A</v>
      </c>
      <c r="V917" s="114"/>
      <c r="W917" s="114"/>
      <c r="X917" s="114"/>
      <c r="Y917" s="114"/>
      <c r="Z917" s="114"/>
    </row>
    <row r="918" spans="1:26" customFormat="1" ht="135" customHeight="1" x14ac:dyDescent="0.25">
      <c r="A918" s="102"/>
      <c r="B918" s="225"/>
      <c r="C918" s="115"/>
      <c r="D918" s="227" t="s">
        <v>493</v>
      </c>
      <c r="E918" s="228"/>
      <c r="F918" s="228"/>
      <c r="G918" s="228"/>
      <c r="H918" s="228"/>
      <c r="I918" s="228"/>
      <c r="J918" s="228"/>
      <c r="K918" s="228"/>
      <c r="L918" s="228"/>
      <c r="M918" s="228"/>
      <c r="N918" s="229"/>
      <c r="O918" s="186" t="str">
        <f ca="1">IF(D918="цвет",SUM(O919:INDIRECT("N"&amp;R918)),IF(SUM(E918:N918)=0,"",SUM(E918:N918)))</f>
        <v/>
      </c>
      <c r="P918" s="109" t="s">
        <v>54</v>
      </c>
      <c r="Q918" s="110">
        <f t="shared" si="28"/>
        <v>7519</v>
      </c>
      <c r="R918" s="111">
        <f t="shared" ca="1" si="29"/>
        <v>919</v>
      </c>
      <c r="S918" s="119"/>
      <c r="T918" s="120"/>
      <c r="U918" s="114" t="e">
        <f>VLOOKUP(C918,Лист2!A$1:B$899,2,FALSE)</f>
        <v>#N/A</v>
      </c>
      <c r="V918" s="114"/>
      <c r="W918" s="114"/>
      <c r="X918" s="114"/>
      <c r="Y918" s="114"/>
      <c r="Z918" s="114"/>
    </row>
    <row r="919" spans="1:26" customFormat="1" ht="17.45" customHeight="1" thickBot="1" x14ac:dyDescent="0.3">
      <c r="A919" s="102"/>
      <c r="B919" s="226"/>
      <c r="C919" s="121"/>
      <c r="D919" s="219" t="str">
        <f>HYPERLINK("https://miamia.ru/search/index.php?q="&amp;Q919&amp;"&amp;s=Поиск?utm_source=Excel&amp;utm_medium=Nalichie&amp;utm_content="&amp;Q919&amp;"","Посмотреть большую фотографию на сайте")</f>
        <v>Посмотреть большую фотографию на сайте</v>
      </c>
      <c r="E919" s="220"/>
      <c r="F919" s="220"/>
      <c r="G919" s="220"/>
      <c r="H919" s="220"/>
      <c r="I919" s="220"/>
      <c r="J919" s="220"/>
      <c r="K919" s="220"/>
      <c r="L919" s="220"/>
      <c r="M919" s="220"/>
      <c r="N919" s="221"/>
      <c r="O919" s="186" t="str">
        <f ca="1">IF(D919="цвет",SUM(O920:INDIRECT("N"&amp;R919)),IF(SUM(E919:N919)=0,"",SUM(E919:N919)))</f>
        <v/>
      </c>
      <c r="P919" s="109" t="s">
        <v>54</v>
      </c>
      <c r="Q919" s="110">
        <f t="shared" si="28"/>
        <v>7519</v>
      </c>
      <c r="R919" s="111">
        <f t="shared" ca="1" si="29"/>
        <v>919</v>
      </c>
      <c r="S919" s="119"/>
      <c r="T919" s="120"/>
      <c r="U919" s="114" t="e">
        <f>VLOOKUP(C919,Лист2!A$1:B$899,2,FALSE)</f>
        <v>#N/A</v>
      </c>
      <c r="V919" s="114"/>
      <c r="W919" s="114"/>
      <c r="X919" s="114"/>
      <c r="Y919" s="114"/>
      <c r="Z919" s="114"/>
    </row>
    <row r="920" spans="1:26" customFormat="1" ht="17.25" thickBot="1" x14ac:dyDescent="0.3">
      <c r="A920" s="102"/>
      <c r="B920" s="225" t="s">
        <v>486</v>
      </c>
      <c r="C920" s="115">
        <v>7477</v>
      </c>
      <c r="D920" s="104" t="s">
        <v>9</v>
      </c>
      <c r="E920" s="105" t="s">
        <v>17</v>
      </c>
      <c r="F920" s="106" t="s">
        <v>18</v>
      </c>
      <c r="G920" s="106" t="s">
        <v>19</v>
      </c>
      <c r="H920" s="106" t="s">
        <v>22</v>
      </c>
      <c r="I920" s="106"/>
      <c r="J920" s="106"/>
      <c r="K920" s="106"/>
      <c r="L920" s="106"/>
      <c r="M920" s="105"/>
      <c r="N920" s="105"/>
      <c r="O920" s="184">
        <f ca="1">IF(D920="цвет",SUM(O921:INDIRECT("N"&amp;R920)),IF(SUM(E920:N920)=0,"",SUM(E920:N920)))</f>
        <v>0</v>
      </c>
      <c r="P920" s="109">
        <v>2453</v>
      </c>
      <c r="Q920" s="110">
        <f t="shared" si="28"/>
        <v>7477</v>
      </c>
      <c r="R920" s="111">
        <f t="shared" ca="1" si="29"/>
        <v>923</v>
      </c>
      <c r="S920" s="112">
        <f>IF(U920&gt;0,ROUND((U920),0),ROUND((P920*$P$1),0))</f>
        <v>950</v>
      </c>
      <c r="T920" s="185">
        <f ca="1">S920*O920</f>
        <v>0</v>
      </c>
      <c r="U920" s="114">
        <f>VLOOKUP(C920,Лист2!A$1:B$899,2,FALSE)</f>
        <v>950</v>
      </c>
      <c r="V920" s="114"/>
      <c r="W920" s="114"/>
      <c r="X920" s="114"/>
      <c r="Y920" s="114"/>
      <c r="Z920" s="114"/>
    </row>
    <row r="921" spans="1:26" customFormat="1" ht="17.25" thickBot="1" x14ac:dyDescent="0.3">
      <c r="A921" s="102"/>
      <c r="B921" s="225"/>
      <c r="C921" s="115"/>
      <c r="D921" s="116" t="s">
        <v>487</v>
      </c>
      <c r="E921" s="117"/>
      <c r="F921" s="117"/>
      <c r="G921" s="276"/>
      <c r="H921" s="276"/>
      <c r="I921" s="117"/>
      <c r="J921" s="117"/>
      <c r="K921" s="117"/>
      <c r="L921" s="117"/>
      <c r="M921" s="117"/>
      <c r="N921" s="117"/>
      <c r="O921" s="186" t="str">
        <f ca="1">IF(D921="цвет",SUM(O922:INDIRECT("N"&amp;R921)),IF(SUM(E921:N921)=0,"",SUM(E921:N921)))</f>
        <v/>
      </c>
      <c r="P921" s="109" t="s">
        <v>54</v>
      </c>
      <c r="Q921" s="110">
        <f t="shared" si="28"/>
        <v>7477</v>
      </c>
      <c r="R921" s="111">
        <f t="shared" ca="1" si="29"/>
        <v>923</v>
      </c>
      <c r="S921" s="119"/>
      <c r="T921" s="120"/>
      <c r="U921" s="114" t="e">
        <f>VLOOKUP(C921,Лист2!A$1:B$899,2,FALSE)</f>
        <v>#N/A</v>
      </c>
      <c r="V921" s="114"/>
      <c r="W921" s="114"/>
      <c r="X921" s="114"/>
      <c r="Y921" s="114"/>
      <c r="Z921" s="114"/>
    </row>
    <row r="922" spans="1:26" customFormat="1" ht="135" customHeight="1" x14ac:dyDescent="0.25">
      <c r="A922" s="102"/>
      <c r="B922" s="225"/>
      <c r="C922" s="115"/>
      <c r="D922" s="227" t="s">
        <v>494</v>
      </c>
      <c r="E922" s="228"/>
      <c r="F922" s="228"/>
      <c r="G922" s="228"/>
      <c r="H922" s="228"/>
      <c r="I922" s="228"/>
      <c r="J922" s="228"/>
      <c r="K922" s="228"/>
      <c r="L922" s="228"/>
      <c r="M922" s="228"/>
      <c r="N922" s="229"/>
      <c r="O922" s="186" t="str">
        <f ca="1">IF(D922="цвет",SUM(O923:INDIRECT("N"&amp;R922)),IF(SUM(E922:N922)=0,"",SUM(E922:N922)))</f>
        <v/>
      </c>
      <c r="P922" s="109" t="s">
        <v>54</v>
      </c>
      <c r="Q922" s="110">
        <f t="shared" si="28"/>
        <v>7477</v>
      </c>
      <c r="R922" s="111">
        <f t="shared" ca="1" si="29"/>
        <v>923</v>
      </c>
      <c r="S922" s="119"/>
      <c r="T922" s="120"/>
      <c r="U922" s="114" t="e">
        <f>VLOOKUP(C922,Лист2!A$1:B$899,2,FALSE)</f>
        <v>#N/A</v>
      </c>
      <c r="V922" s="114"/>
      <c r="W922" s="114"/>
      <c r="X922" s="114"/>
      <c r="Y922" s="114"/>
      <c r="Z922" s="114"/>
    </row>
    <row r="923" spans="1:26" customFormat="1" ht="17.45" customHeight="1" thickBot="1" x14ac:dyDescent="0.3">
      <c r="A923" s="102"/>
      <c r="B923" s="226"/>
      <c r="C923" s="121"/>
      <c r="D923" s="219" t="str">
        <f>HYPERLINK("https://miamia.ru/search/index.php?q="&amp;Q923&amp;"&amp;s=Поиск?utm_source=Excel&amp;utm_medium=Nalichie&amp;utm_content="&amp;Q923&amp;"","Посмотреть большую фотографию на сайте")</f>
        <v>Посмотреть большую фотографию на сайте</v>
      </c>
      <c r="E923" s="220"/>
      <c r="F923" s="220"/>
      <c r="G923" s="220"/>
      <c r="H923" s="220"/>
      <c r="I923" s="220"/>
      <c r="J923" s="220"/>
      <c r="K923" s="220"/>
      <c r="L923" s="220"/>
      <c r="M923" s="220"/>
      <c r="N923" s="221"/>
      <c r="O923" s="186" t="str">
        <f ca="1">IF(D923="цвет",SUM(O924:INDIRECT("N"&amp;R923)),IF(SUM(E923:N923)=0,"",SUM(E923:N923)))</f>
        <v/>
      </c>
      <c r="P923" s="109" t="s">
        <v>54</v>
      </c>
      <c r="Q923" s="110">
        <f t="shared" si="28"/>
        <v>7477</v>
      </c>
      <c r="R923" s="111">
        <f t="shared" ca="1" si="29"/>
        <v>923</v>
      </c>
      <c r="S923" s="119"/>
      <c r="T923" s="120"/>
      <c r="U923" s="114" t="e">
        <f>VLOOKUP(C923,Лист2!A$1:B$899,2,FALSE)</f>
        <v>#N/A</v>
      </c>
      <c r="V923" s="114"/>
      <c r="W923" s="114"/>
      <c r="X923" s="114"/>
      <c r="Y923" s="114"/>
      <c r="Z923" s="114"/>
    </row>
    <row r="924" spans="1:26" customFormat="1" ht="23.1" customHeight="1" thickBot="1" x14ac:dyDescent="0.3">
      <c r="A924" s="102"/>
      <c r="B924" s="122" t="s">
        <v>474</v>
      </c>
      <c r="C924" s="123"/>
      <c r="D924" s="124"/>
      <c r="E924" s="125"/>
      <c r="F924" s="125"/>
      <c r="G924" s="125"/>
      <c r="H924" s="125"/>
      <c r="I924" s="125"/>
      <c r="J924" s="125"/>
      <c r="K924" s="125"/>
      <c r="L924" s="125"/>
      <c r="M924" s="125"/>
      <c r="N924" s="126"/>
      <c r="O924" s="183" t="str">
        <f ca="1">IF(D924="цвет",SUM(O925:INDIRECT("N"&amp;R924)),IF(SUM(E924:N924)=0,"",SUM(E924:N924)))</f>
        <v/>
      </c>
      <c r="P924" s="109" t="s">
        <v>54</v>
      </c>
      <c r="Q924" s="110">
        <f t="shared" si="28"/>
        <v>7477</v>
      </c>
      <c r="R924" s="111">
        <f t="shared" ca="1" si="29"/>
        <v>928</v>
      </c>
      <c r="S924" s="114"/>
      <c r="T924" s="114"/>
      <c r="U924" s="114" t="e">
        <f>VLOOKUP(C924,Лист2!A$1:B$899,2,FALSE)</f>
        <v>#N/A</v>
      </c>
      <c r="V924" s="114"/>
      <c r="W924" s="114"/>
      <c r="X924" s="114"/>
      <c r="Y924" s="114"/>
      <c r="Z924" s="114"/>
    </row>
    <row r="925" spans="1:26" customFormat="1" ht="17.25" thickBot="1" x14ac:dyDescent="0.3">
      <c r="A925" s="102"/>
      <c r="B925" s="225" t="s">
        <v>475</v>
      </c>
      <c r="C925" s="115">
        <v>7380</v>
      </c>
      <c r="D925" s="104" t="s">
        <v>9</v>
      </c>
      <c r="E925" s="106" t="s">
        <v>11</v>
      </c>
      <c r="F925" s="106" t="s">
        <v>12</v>
      </c>
      <c r="G925" s="106" t="s">
        <v>13</v>
      </c>
      <c r="H925" s="106" t="s">
        <v>14</v>
      </c>
      <c r="I925" s="106" t="s">
        <v>15</v>
      </c>
      <c r="J925" s="106" t="s">
        <v>16</v>
      </c>
      <c r="K925" s="106"/>
      <c r="L925" s="106"/>
      <c r="M925" s="105"/>
      <c r="N925" s="105"/>
      <c r="O925" s="184">
        <f ca="1">IF(D925="цвет",SUM(O926:INDIRECT("N"&amp;R925)),IF(SUM(E925:N925)=0,"",SUM(E925:N925)))</f>
        <v>0</v>
      </c>
      <c r="P925" s="109">
        <v>1548</v>
      </c>
      <c r="Q925" s="110">
        <f t="shared" si="28"/>
        <v>7380</v>
      </c>
      <c r="R925" s="111">
        <f t="shared" ca="1" si="29"/>
        <v>928</v>
      </c>
      <c r="S925" s="112">
        <f>IF(U925&gt;0,ROUND((U925),0),ROUND((P925*$P$1),0))</f>
        <v>650</v>
      </c>
      <c r="T925" s="185">
        <f ca="1">S925*O925</f>
        <v>0</v>
      </c>
      <c r="U925" s="114">
        <f>VLOOKUP(C925,Лист2!A$1:B$899,2,FALSE)</f>
        <v>650</v>
      </c>
      <c r="V925" s="114"/>
      <c r="W925" s="114"/>
      <c r="X925" s="114"/>
      <c r="Y925" s="114"/>
      <c r="Z925" s="114"/>
    </row>
    <row r="926" spans="1:26" customFormat="1" ht="17.25" thickBot="1" x14ac:dyDescent="0.3">
      <c r="A926" s="102"/>
      <c r="B926" s="225"/>
      <c r="C926" s="115"/>
      <c r="D926" s="116" t="s">
        <v>476</v>
      </c>
      <c r="E926" s="276"/>
      <c r="F926" s="117"/>
      <c r="G926" s="117"/>
      <c r="H926" s="117"/>
      <c r="I926" s="117"/>
      <c r="J926" s="117"/>
      <c r="K926" s="117"/>
      <c r="L926" s="117"/>
      <c r="M926" s="117"/>
      <c r="N926" s="117"/>
      <c r="O926" s="186" t="str">
        <f ca="1">IF(D926="цвет",SUM(O927:INDIRECT("N"&amp;R926)),IF(SUM(E926:N926)=0,"",SUM(E926:N926)))</f>
        <v/>
      </c>
      <c r="P926" s="109" t="s">
        <v>54</v>
      </c>
      <c r="Q926" s="110">
        <f t="shared" si="28"/>
        <v>7380</v>
      </c>
      <c r="R926" s="111">
        <f t="shared" ca="1" si="29"/>
        <v>928</v>
      </c>
      <c r="S926" s="119"/>
      <c r="T926" s="120"/>
      <c r="U926" s="114" t="e">
        <f>VLOOKUP(C926,Лист2!A$1:B$899,2,FALSE)</f>
        <v>#N/A</v>
      </c>
      <c r="V926" s="114"/>
      <c r="W926" s="114"/>
      <c r="X926" s="114"/>
      <c r="Y926" s="114"/>
      <c r="Z926" s="114"/>
    </row>
    <row r="927" spans="1:26" customFormat="1" ht="135" customHeight="1" x14ac:dyDescent="0.25">
      <c r="A927" s="102"/>
      <c r="B927" s="225"/>
      <c r="C927" s="115"/>
      <c r="D927" s="227" t="s">
        <v>477</v>
      </c>
      <c r="E927" s="228"/>
      <c r="F927" s="228"/>
      <c r="G927" s="228"/>
      <c r="H927" s="228"/>
      <c r="I927" s="228"/>
      <c r="J927" s="228"/>
      <c r="K927" s="228"/>
      <c r="L927" s="228"/>
      <c r="M927" s="228"/>
      <c r="N927" s="229"/>
      <c r="O927" s="186" t="str">
        <f ca="1">IF(D927="цвет",SUM(O928:INDIRECT("N"&amp;R927)),IF(SUM(E927:N927)=0,"",SUM(E927:N927)))</f>
        <v/>
      </c>
      <c r="P927" s="109" t="s">
        <v>54</v>
      </c>
      <c r="Q927" s="110">
        <f t="shared" si="28"/>
        <v>7380</v>
      </c>
      <c r="R927" s="111">
        <f t="shared" ca="1" si="29"/>
        <v>928</v>
      </c>
      <c r="S927" s="119"/>
      <c r="T927" s="120"/>
      <c r="U927" s="114" t="e">
        <f>VLOOKUP(C927,Лист2!A$1:B$899,2,FALSE)</f>
        <v>#N/A</v>
      </c>
      <c r="V927" s="114"/>
      <c r="W927" s="114"/>
      <c r="X927" s="114"/>
      <c r="Y927" s="114"/>
      <c r="Z927" s="114"/>
    </row>
    <row r="928" spans="1:26" customFormat="1" ht="17.45" customHeight="1" thickBot="1" x14ac:dyDescent="0.3">
      <c r="A928" s="102"/>
      <c r="B928" s="226"/>
      <c r="C928" s="121"/>
      <c r="D928" s="219" t="str">
        <f>HYPERLINK("https://miamia.ru/search/index.php?q="&amp;Q928&amp;"&amp;s=Поиск?utm_source=Excel&amp;utm_medium=Nalichie&amp;utm_content="&amp;Q928&amp;"","Посмотреть большую фотографию на сайте")</f>
        <v>Посмотреть большую фотографию на сайте</v>
      </c>
      <c r="E928" s="220"/>
      <c r="F928" s="220"/>
      <c r="G928" s="220"/>
      <c r="H928" s="220"/>
      <c r="I928" s="220"/>
      <c r="J928" s="220"/>
      <c r="K928" s="220"/>
      <c r="L928" s="220"/>
      <c r="M928" s="220"/>
      <c r="N928" s="221"/>
      <c r="O928" s="186" t="str">
        <f ca="1">IF(D928="цвет",SUM(O929:INDIRECT("N"&amp;R928)),IF(SUM(E928:N928)=0,"",SUM(E928:N928)))</f>
        <v/>
      </c>
      <c r="P928" s="109" t="s">
        <v>54</v>
      </c>
      <c r="Q928" s="110">
        <f t="shared" si="28"/>
        <v>7380</v>
      </c>
      <c r="R928" s="111">
        <f t="shared" ca="1" si="29"/>
        <v>928</v>
      </c>
      <c r="S928" s="119"/>
      <c r="T928" s="120"/>
      <c r="U928" s="114" t="e">
        <f>VLOOKUP(C928,Лист2!A$1:B$899,2,FALSE)</f>
        <v>#N/A</v>
      </c>
      <c r="V928" s="114"/>
      <c r="W928" s="114"/>
      <c r="X928" s="114"/>
      <c r="Y928" s="114"/>
      <c r="Z928" s="114"/>
    </row>
    <row r="929" spans="1:26" customFormat="1" ht="17.25" thickBot="1" x14ac:dyDescent="0.3">
      <c r="A929" s="102"/>
      <c r="B929" s="225" t="s">
        <v>475</v>
      </c>
      <c r="C929" s="115">
        <v>7381</v>
      </c>
      <c r="D929" s="104" t="s">
        <v>9</v>
      </c>
      <c r="E929" s="106" t="s">
        <v>11</v>
      </c>
      <c r="F929" s="106" t="s">
        <v>12</v>
      </c>
      <c r="G929" s="106" t="s">
        <v>13</v>
      </c>
      <c r="H929" s="106" t="s">
        <v>14</v>
      </c>
      <c r="I929" s="106" t="s">
        <v>15</v>
      </c>
      <c r="J929" s="106" t="s">
        <v>16</v>
      </c>
      <c r="K929" s="106"/>
      <c r="L929" s="106"/>
      <c r="M929" s="105"/>
      <c r="N929" s="105"/>
      <c r="O929" s="184">
        <f ca="1">IF(D929="цвет",SUM(O930:INDIRECT("N"&amp;R929)),IF(SUM(E929:N929)=0,"",SUM(E929:N929)))</f>
        <v>0</v>
      </c>
      <c r="P929" s="109">
        <v>1677</v>
      </c>
      <c r="Q929" s="110">
        <f t="shared" si="28"/>
        <v>7381</v>
      </c>
      <c r="R929" s="111">
        <f t="shared" ca="1" si="29"/>
        <v>932</v>
      </c>
      <c r="S929" s="112">
        <f>IF(U929&gt;0,ROUND((U929),0),ROUND((P929*$P$1),0))</f>
        <v>650</v>
      </c>
      <c r="T929" s="185">
        <f ca="1">S929*O929</f>
        <v>0</v>
      </c>
      <c r="U929" s="114">
        <f>VLOOKUP(C929,Лист2!A$1:B$899,2,FALSE)</f>
        <v>650</v>
      </c>
      <c r="V929" s="114"/>
      <c r="W929" s="114"/>
      <c r="X929" s="114"/>
      <c r="Y929" s="114"/>
      <c r="Z929" s="114"/>
    </row>
    <row r="930" spans="1:26" customFormat="1" ht="17.25" thickBot="1" x14ac:dyDescent="0.3">
      <c r="A930" s="102"/>
      <c r="B930" s="225"/>
      <c r="C930" s="115"/>
      <c r="D930" s="116" t="s">
        <v>476</v>
      </c>
      <c r="E930" s="276"/>
      <c r="F930" s="117"/>
      <c r="G930" s="117"/>
      <c r="H930" s="117"/>
      <c r="I930" s="117"/>
      <c r="J930" s="117"/>
      <c r="K930" s="117"/>
      <c r="L930" s="117"/>
      <c r="M930" s="117"/>
      <c r="N930" s="117"/>
      <c r="O930" s="186" t="str">
        <f ca="1">IF(D930="цвет",SUM(O931:INDIRECT("N"&amp;R930)),IF(SUM(E930:N930)=0,"",SUM(E930:N930)))</f>
        <v/>
      </c>
      <c r="P930" s="109" t="s">
        <v>54</v>
      </c>
      <c r="Q930" s="110">
        <f t="shared" si="28"/>
        <v>7381</v>
      </c>
      <c r="R930" s="111">
        <f t="shared" ca="1" si="29"/>
        <v>932</v>
      </c>
      <c r="S930" s="119"/>
      <c r="T930" s="120"/>
      <c r="U930" s="114" t="e">
        <f>VLOOKUP(C930,Лист2!A$1:B$899,2,FALSE)</f>
        <v>#N/A</v>
      </c>
      <c r="V930" s="114"/>
      <c r="W930" s="114"/>
      <c r="X930" s="114"/>
      <c r="Y930" s="114"/>
      <c r="Z930" s="114"/>
    </row>
    <row r="931" spans="1:26" customFormat="1" ht="135" customHeight="1" x14ac:dyDescent="0.25">
      <c r="A931" s="102"/>
      <c r="B931" s="225"/>
      <c r="C931" s="115"/>
      <c r="D931" s="227" t="s">
        <v>478</v>
      </c>
      <c r="E931" s="228"/>
      <c r="F931" s="228"/>
      <c r="G931" s="228"/>
      <c r="H931" s="228"/>
      <c r="I931" s="228"/>
      <c r="J931" s="228"/>
      <c r="K931" s="228"/>
      <c r="L931" s="228"/>
      <c r="M931" s="228"/>
      <c r="N931" s="229"/>
      <c r="O931" s="186" t="str">
        <f ca="1">IF(D931="цвет",SUM(O932:INDIRECT("N"&amp;R931)),IF(SUM(E931:N931)=0,"",SUM(E931:N931)))</f>
        <v/>
      </c>
      <c r="P931" s="109" t="s">
        <v>54</v>
      </c>
      <c r="Q931" s="110">
        <f t="shared" si="28"/>
        <v>7381</v>
      </c>
      <c r="R931" s="111">
        <f t="shared" ca="1" si="29"/>
        <v>932</v>
      </c>
      <c r="S931" s="119"/>
      <c r="T931" s="120"/>
      <c r="U931" s="114" t="e">
        <f>VLOOKUP(C931,Лист2!A$1:B$899,2,FALSE)</f>
        <v>#N/A</v>
      </c>
      <c r="V931" s="114"/>
      <c r="W931" s="114"/>
      <c r="X931" s="114"/>
      <c r="Y931" s="114"/>
      <c r="Z931" s="114"/>
    </row>
    <row r="932" spans="1:26" customFormat="1" ht="17.45" customHeight="1" thickBot="1" x14ac:dyDescent="0.3">
      <c r="A932" s="102"/>
      <c r="B932" s="226"/>
      <c r="C932" s="121"/>
      <c r="D932" s="219" t="str">
        <f>HYPERLINK("https://miamia.ru/search/index.php?q="&amp;Q932&amp;"&amp;s=Поиск?utm_source=Excel&amp;utm_medium=Nalichie&amp;utm_content="&amp;Q932&amp;"","Посмотреть большую фотографию на сайте")</f>
        <v>Посмотреть большую фотографию на сайте</v>
      </c>
      <c r="E932" s="220"/>
      <c r="F932" s="220"/>
      <c r="G932" s="220"/>
      <c r="H932" s="220"/>
      <c r="I932" s="220"/>
      <c r="J932" s="220"/>
      <c r="K932" s="220"/>
      <c r="L932" s="220"/>
      <c r="M932" s="220"/>
      <c r="N932" s="221"/>
      <c r="O932" s="186" t="str">
        <f ca="1">IF(D932="цвет",SUM(O933:INDIRECT("N"&amp;R932)),IF(SUM(E932:N932)=0,"",SUM(E932:N932)))</f>
        <v/>
      </c>
      <c r="P932" s="109" t="s">
        <v>54</v>
      </c>
      <c r="Q932" s="110">
        <f t="shared" si="28"/>
        <v>7381</v>
      </c>
      <c r="R932" s="111">
        <f t="shared" ca="1" si="29"/>
        <v>932</v>
      </c>
      <c r="S932" s="119"/>
      <c r="T932" s="120"/>
      <c r="U932" s="114" t="e">
        <f>VLOOKUP(C932,Лист2!A$1:B$899,2,FALSE)</f>
        <v>#N/A</v>
      </c>
      <c r="V932" s="114"/>
      <c r="W932" s="114"/>
      <c r="X932" s="114"/>
      <c r="Y932" s="114"/>
      <c r="Z932" s="114"/>
    </row>
    <row r="933" spans="1:26" customFormat="1" ht="17.25" thickBot="1" x14ac:dyDescent="0.3">
      <c r="A933" s="102"/>
      <c r="B933" s="225" t="s">
        <v>475</v>
      </c>
      <c r="C933" s="115">
        <v>7383</v>
      </c>
      <c r="D933" s="104" t="s">
        <v>9</v>
      </c>
      <c r="E933" s="105" t="s">
        <v>17</v>
      </c>
      <c r="F933" s="106" t="s">
        <v>18</v>
      </c>
      <c r="G933" s="106" t="s">
        <v>19</v>
      </c>
      <c r="H933" s="106" t="s">
        <v>22</v>
      </c>
      <c r="I933" s="106"/>
      <c r="J933" s="106"/>
      <c r="K933" s="106"/>
      <c r="L933" s="106"/>
      <c r="M933" s="105"/>
      <c r="N933" s="105"/>
      <c r="O933" s="184">
        <f ca="1">IF(D933="цвет",SUM(O934:INDIRECT("N"&amp;R933)),IF(SUM(E933:N933)=0,"",SUM(E933:N933)))</f>
        <v>0</v>
      </c>
      <c r="P933" s="109">
        <v>2582</v>
      </c>
      <c r="Q933" s="110">
        <f t="shared" si="28"/>
        <v>7383</v>
      </c>
      <c r="R933" s="111">
        <f t="shared" ca="1" si="29"/>
        <v>936</v>
      </c>
      <c r="S933" s="112">
        <f>IF(U933&gt;0,ROUND((U933),0),ROUND((P933*$P$1),0))</f>
        <v>950</v>
      </c>
      <c r="T933" s="185">
        <f ca="1">S933*O933</f>
        <v>0</v>
      </c>
      <c r="U933" s="114">
        <f>VLOOKUP(C933,Лист2!A$1:B$899,2,FALSE)</f>
        <v>950</v>
      </c>
      <c r="V933" s="114"/>
      <c r="W933" s="114"/>
      <c r="X933" s="114"/>
      <c r="Y933" s="114"/>
      <c r="Z933" s="114"/>
    </row>
    <row r="934" spans="1:26" customFormat="1" ht="17.25" thickBot="1" x14ac:dyDescent="0.3">
      <c r="A934" s="102"/>
      <c r="B934" s="225"/>
      <c r="C934" s="115"/>
      <c r="D934" s="116" t="s">
        <v>476</v>
      </c>
      <c r="E934" s="277"/>
      <c r="F934" s="277"/>
      <c r="G934" s="277"/>
      <c r="H934" s="117"/>
      <c r="I934" s="117"/>
      <c r="J934" s="117"/>
      <c r="K934" s="117"/>
      <c r="L934" s="117"/>
      <c r="M934" s="117"/>
      <c r="N934" s="117"/>
      <c r="O934" s="186" t="str">
        <f ca="1">IF(D934="цвет",SUM(O935:INDIRECT("N"&amp;R934)),IF(SUM(E934:N934)=0,"",SUM(E934:N934)))</f>
        <v/>
      </c>
      <c r="P934" s="109" t="s">
        <v>54</v>
      </c>
      <c r="Q934" s="110">
        <f t="shared" si="28"/>
        <v>7383</v>
      </c>
      <c r="R934" s="111">
        <f t="shared" ca="1" si="29"/>
        <v>936</v>
      </c>
      <c r="S934" s="119"/>
      <c r="T934" s="120"/>
      <c r="U934" s="114" t="e">
        <f>VLOOKUP(C934,Лист2!A$1:B$899,2,FALSE)</f>
        <v>#N/A</v>
      </c>
      <c r="V934" s="114"/>
      <c r="W934" s="114"/>
      <c r="X934" s="114"/>
      <c r="Y934" s="114"/>
      <c r="Z934" s="114"/>
    </row>
    <row r="935" spans="1:26" customFormat="1" ht="135" customHeight="1" x14ac:dyDescent="0.25">
      <c r="A935" s="102"/>
      <c r="B935" s="225"/>
      <c r="C935" s="115"/>
      <c r="D935" s="227" t="s">
        <v>479</v>
      </c>
      <c r="E935" s="228"/>
      <c r="F935" s="228"/>
      <c r="G935" s="228"/>
      <c r="H935" s="228"/>
      <c r="I935" s="228"/>
      <c r="J935" s="228"/>
      <c r="K935" s="228"/>
      <c r="L935" s="228"/>
      <c r="M935" s="228"/>
      <c r="N935" s="229"/>
      <c r="O935" s="186" t="str">
        <f ca="1">IF(D935="цвет",SUM(O936:INDIRECT("N"&amp;R935)),IF(SUM(E935:N935)=0,"",SUM(E935:N935)))</f>
        <v/>
      </c>
      <c r="P935" s="109" t="s">
        <v>54</v>
      </c>
      <c r="Q935" s="110">
        <f t="shared" si="28"/>
        <v>7383</v>
      </c>
      <c r="R935" s="111">
        <f t="shared" ca="1" si="29"/>
        <v>936</v>
      </c>
      <c r="S935" s="119"/>
      <c r="T935" s="120"/>
      <c r="U935" s="114" t="e">
        <f>VLOOKUP(C935,Лист2!A$1:B$899,2,FALSE)</f>
        <v>#N/A</v>
      </c>
      <c r="V935" s="114"/>
      <c r="W935" s="114"/>
      <c r="X935" s="114"/>
      <c r="Y935" s="114"/>
      <c r="Z935" s="114"/>
    </row>
    <row r="936" spans="1:26" customFormat="1" ht="17.45" customHeight="1" thickBot="1" x14ac:dyDescent="0.3">
      <c r="A936" s="102"/>
      <c r="B936" s="226"/>
      <c r="C936" s="121"/>
      <c r="D936" s="219" t="str">
        <f>HYPERLINK("https://miamia.ru/search/index.php?q="&amp;Q936&amp;"&amp;s=Поиск?utm_source=Excel&amp;utm_medium=Nalichie&amp;utm_content="&amp;Q936&amp;"","Посмотреть большую фотографию на сайте")</f>
        <v>Посмотреть большую фотографию на сайте</v>
      </c>
      <c r="E936" s="220"/>
      <c r="F936" s="220"/>
      <c r="G936" s="220"/>
      <c r="H936" s="220"/>
      <c r="I936" s="220"/>
      <c r="J936" s="220"/>
      <c r="K936" s="220"/>
      <c r="L936" s="220"/>
      <c r="M936" s="220"/>
      <c r="N936" s="221"/>
      <c r="O936" s="186" t="str">
        <f ca="1">IF(D936="цвет",SUM(O937:INDIRECT("N"&amp;R936)),IF(SUM(E936:N936)=0,"",SUM(E936:N936)))</f>
        <v/>
      </c>
      <c r="P936" s="109" t="s">
        <v>54</v>
      </c>
      <c r="Q936" s="110">
        <f t="shared" si="28"/>
        <v>7383</v>
      </c>
      <c r="R936" s="111">
        <f t="shared" ca="1" si="29"/>
        <v>936</v>
      </c>
      <c r="S936" s="119"/>
      <c r="T936" s="120"/>
      <c r="U936" s="114" t="e">
        <f>VLOOKUP(C936,Лист2!A$1:B$899,2,FALSE)</f>
        <v>#N/A</v>
      </c>
      <c r="V936" s="114"/>
      <c r="W936" s="114"/>
      <c r="X936" s="114"/>
      <c r="Y936" s="114"/>
      <c r="Z936" s="114"/>
    </row>
    <row r="937" spans="1:26" customFormat="1" ht="17.25" thickBot="1" x14ac:dyDescent="0.3">
      <c r="A937" s="102"/>
      <c r="B937" s="225" t="s">
        <v>475</v>
      </c>
      <c r="C937" s="115">
        <v>7384</v>
      </c>
      <c r="D937" s="104" t="s">
        <v>9</v>
      </c>
      <c r="E937" s="105" t="s">
        <v>17</v>
      </c>
      <c r="F937" s="106" t="s">
        <v>18</v>
      </c>
      <c r="G937" s="106" t="s">
        <v>19</v>
      </c>
      <c r="H937" s="106" t="s">
        <v>22</v>
      </c>
      <c r="I937" s="106"/>
      <c r="J937" s="106"/>
      <c r="K937" s="106"/>
      <c r="L937" s="106"/>
      <c r="M937" s="105"/>
      <c r="N937" s="105"/>
      <c r="O937" s="184">
        <f ca="1">IF(D937="цвет",SUM(O938:INDIRECT("N"&amp;R937)),IF(SUM(E937:N937)=0,"",SUM(E937:N937)))</f>
        <v>0</v>
      </c>
      <c r="P937" s="109">
        <v>2582</v>
      </c>
      <c r="Q937" s="110">
        <f t="shared" si="28"/>
        <v>7384</v>
      </c>
      <c r="R937" s="111">
        <f t="shared" ca="1" si="29"/>
        <v>940</v>
      </c>
      <c r="S937" s="112">
        <f>IF(U937&gt;0,ROUND((U937),0),ROUND((P937*$P$1),0))</f>
        <v>950</v>
      </c>
      <c r="T937" s="185">
        <f ca="1">S937*O937</f>
        <v>0</v>
      </c>
      <c r="U937" s="114">
        <f>VLOOKUP(C937,Лист2!A$1:B$899,2,FALSE)</f>
        <v>950</v>
      </c>
      <c r="V937" s="114"/>
      <c r="W937" s="114"/>
      <c r="X937" s="114"/>
      <c r="Y937" s="114"/>
      <c r="Z937" s="114"/>
    </row>
    <row r="938" spans="1:26" customFormat="1" ht="17.25" thickBot="1" x14ac:dyDescent="0.3">
      <c r="A938" s="102"/>
      <c r="B938" s="225"/>
      <c r="C938" s="115"/>
      <c r="D938" s="116" t="s">
        <v>476</v>
      </c>
      <c r="E938" s="277"/>
      <c r="F938" s="117"/>
      <c r="G938" s="277"/>
      <c r="H938" s="276"/>
      <c r="I938" s="117"/>
      <c r="J938" s="117"/>
      <c r="K938" s="117"/>
      <c r="L938" s="117"/>
      <c r="M938" s="117"/>
      <c r="N938" s="117"/>
      <c r="O938" s="186" t="str">
        <f ca="1">IF(D938="цвет",SUM(O939:INDIRECT("N"&amp;R938)),IF(SUM(E938:N938)=0,"",SUM(E938:N938)))</f>
        <v/>
      </c>
      <c r="P938" s="109" t="s">
        <v>54</v>
      </c>
      <c r="Q938" s="110">
        <f t="shared" si="28"/>
        <v>7384</v>
      </c>
      <c r="R938" s="111">
        <f t="shared" ca="1" si="29"/>
        <v>940</v>
      </c>
      <c r="S938" s="119"/>
      <c r="T938" s="120"/>
      <c r="U938" s="114" t="e">
        <f>VLOOKUP(C938,Лист2!A$1:B$899,2,FALSE)</f>
        <v>#N/A</v>
      </c>
      <c r="V938" s="114"/>
      <c r="W938" s="114"/>
      <c r="X938" s="114"/>
      <c r="Y938" s="114"/>
      <c r="Z938" s="114"/>
    </row>
    <row r="939" spans="1:26" customFormat="1" ht="135" customHeight="1" x14ac:dyDescent="0.25">
      <c r="A939" s="102"/>
      <c r="B939" s="225"/>
      <c r="C939" s="115"/>
      <c r="D939" s="227" t="s">
        <v>480</v>
      </c>
      <c r="E939" s="228"/>
      <c r="F939" s="228"/>
      <c r="G939" s="228"/>
      <c r="H939" s="228"/>
      <c r="I939" s="228"/>
      <c r="J939" s="228"/>
      <c r="K939" s="228"/>
      <c r="L939" s="228"/>
      <c r="M939" s="228"/>
      <c r="N939" s="229"/>
      <c r="O939" s="186" t="str">
        <f ca="1">IF(D939="цвет",SUM(O940:INDIRECT("N"&amp;R939)),IF(SUM(E939:N939)=0,"",SUM(E939:N939)))</f>
        <v/>
      </c>
      <c r="P939" s="109" t="s">
        <v>54</v>
      </c>
      <c r="Q939" s="110">
        <f t="shared" si="28"/>
        <v>7384</v>
      </c>
      <c r="R939" s="111">
        <f t="shared" ca="1" si="29"/>
        <v>940</v>
      </c>
      <c r="S939" s="119"/>
      <c r="T939" s="120"/>
      <c r="U939" s="114" t="e">
        <f>VLOOKUP(C939,Лист2!A$1:B$899,2,FALSE)</f>
        <v>#N/A</v>
      </c>
      <c r="V939" s="114"/>
      <c r="W939" s="114"/>
      <c r="X939" s="114"/>
      <c r="Y939" s="114"/>
      <c r="Z939" s="114"/>
    </row>
    <row r="940" spans="1:26" customFormat="1" ht="17.45" customHeight="1" thickBot="1" x14ac:dyDescent="0.3">
      <c r="A940" s="102"/>
      <c r="B940" s="226"/>
      <c r="C940" s="121"/>
      <c r="D940" s="219" t="str">
        <f>HYPERLINK("https://miamia.ru/search/index.php?q="&amp;Q940&amp;"&amp;s=Поиск?utm_source=Excel&amp;utm_medium=Nalichie&amp;utm_content="&amp;Q940&amp;"","Посмотреть большую фотографию на сайте")</f>
        <v>Посмотреть большую фотографию на сайте</v>
      </c>
      <c r="E940" s="220"/>
      <c r="F940" s="220"/>
      <c r="G940" s="220"/>
      <c r="H940" s="220"/>
      <c r="I940" s="220"/>
      <c r="J940" s="220"/>
      <c r="K940" s="220"/>
      <c r="L940" s="220"/>
      <c r="M940" s="220"/>
      <c r="N940" s="221"/>
      <c r="O940" s="186" t="str">
        <f ca="1">IF(D940="цвет",SUM(O941:INDIRECT("N"&amp;R940)),IF(SUM(E940:N940)=0,"",SUM(E940:N940)))</f>
        <v/>
      </c>
      <c r="P940" s="109" t="s">
        <v>54</v>
      </c>
      <c r="Q940" s="110">
        <f t="shared" si="28"/>
        <v>7384</v>
      </c>
      <c r="R940" s="111">
        <f t="shared" ca="1" si="29"/>
        <v>940</v>
      </c>
      <c r="S940" s="119"/>
      <c r="T940" s="120"/>
      <c r="U940" s="114" t="e">
        <f>VLOOKUP(C940,Лист2!A$1:B$899,2,FALSE)</f>
        <v>#N/A</v>
      </c>
      <c r="V940" s="114"/>
      <c r="W940" s="114"/>
      <c r="X940" s="114"/>
      <c r="Y940" s="114"/>
      <c r="Z940" s="114"/>
    </row>
    <row r="941" spans="1:26" customFormat="1" ht="17.25" thickBot="1" x14ac:dyDescent="0.3">
      <c r="A941" s="102"/>
      <c r="B941" s="225" t="s">
        <v>475</v>
      </c>
      <c r="C941" s="115">
        <v>7385</v>
      </c>
      <c r="D941" s="104" t="s">
        <v>9</v>
      </c>
      <c r="E941" s="106" t="s">
        <v>11</v>
      </c>
      <c r="F941" s="106" t="s">
        <v>12</v>
      </c>
      <c r="G941" s="106" t="s">
        <v>13</v>
      </c>
      <c r="H941" s="106" t="s">
        <v>14</v>
      </c>
      <c r="I941" s="106" t="s">
        <v>15</v>
      </c>
      <c r="J941" s="106" t="s">
        <v>16</v>
      </c>
      <c r="K941" s="106" t="s">
        <v>20</v>
      </c>
      <c r="L941" s="106"/>
      <c r="M941" s="105"/>
      <c r="N941" s="105"/>
      <c r="O941" s="184">
        <f ca="1">IF(D941="цвет",SUM(O942:INDIRECT("N"&amp;R941)),IF(SUM(E941:N941)=0,"",SUM(E941:N941)))</f>
        <v>0</v>
      </c>
      <c r="P941" s="109">
        <v>3358</v>
      </c>
      <c r="Q941" s="110">
        <f t="shared" si="28"/>
        <v>7385</v>
      </c>
      <c r="R941" s="111">
        <f t="shared" ca="1" si="29"/>
        <v>944</v>
      </c>
      <c r="S941" s="112">
        <f>IF(U941&gt;0,ROUND((U941),0),ROUND((P941*$P$1),0))</f>
        <v>1550</v>
      </c>
      <c r="T941" s="185">
        <f ca="1">S941*O941</f>
        <v>0</v>
      </c>
      <c r="U941" s="114">
        <f>VLOOKUP(C941,Лист2!A$1:B$899,2,FALSE)</f>
        <v>1550</v>
      </c>
      <c r="V941" s="114"/>
      <c r="W941" s="114"/>
      <c r="X941" s="114"/>
      <c r="Y941" s="114"/>
      <c r="Z941" s="114"/>
    </row>
    <row r="942" spans="1:26" customFormat="1" ht="17.25" thickBot="1" x14ac:dyDescent="0.3">
      <c r="A942" s="102"/>
      <c r="B942" s="225"/>
      <c r="C942" s="115"/>
      <c r="D942" s="116" t="s">
        <v>476</v>
      </c>
      <c r="E942" s="277"/>
      <c r="F942" s="276"/>
      <c r="G942" s="277"/>
      <c r="H942" s="277"/>
      <c r="I942" s="277"/>
      <c r="J942" s="277"/>
      <c r="K942" s="277"/>
      <c r="L942" s="117"/>
      <c r="M942" s="117"/>
      <c r="N942" s="117"/>
      <c r="O942" s="186" t="str">
        <f ca="1">IF(D942="цвет",SUM(O943:INDIRECT("N"&amp;R942)),IF(SUM(E942:N942)=0,"",SUM(E942:N942)))</f>
        <v/>
      </c>
      <c r="P942" s="109" t="s">
        <v>54</v>
      </c>
      <c r="Q942" s="110">
        <f t="shared" si="28"/>
        <v>7385</v>
      </c>
      <c r="R942" s="111">
        <f t="shared" ca="1" si="29"/>
        <v>944</v>
      </c>
      <c r="S942" s="119"/>
      <c r="T942" s="120"/>
      <c r="U942" s="114" t="e">
        <f>VLOOKUP(C942,Лист2!A$1:B$899,2,FALSE)</f>
        <v>#N/A</v>
      </c>
      <c r="V942" s="114"/>
      <c r="W942" s="114"/>
      <c r="X942" s="114"/>
      <c r="Y942" s="114"/>
      <c r="Z942" s="114"/>
    </row>
    <row r="943" spans="1:26" customFormat="1" ht="135" customHeight="1" x14ac:dyDescent="0.25">
      <c r="A943" s="102"/>
      <c r="B943" s="225"/>
      <c r="C943" s="115"/>
      <c r="D943" s="227" t="s">
        <v>481</v>
      </c>
      <c r="E943" s="228"/>
      <c r="F943" s="228"/>
      <c r="G943" s="228"/>
      <c r="H943" s="228"/>
      <c r="I943" s="228"/>
      <c r="J943" s="228"/>
      <c r="K943" s="228"/>
      <c r="L943" s="228"/>
      <c r="M943" s="228"/>
      <c r="N943" s="229"/>
      <c r="O943" s="186" t="str">
        <f ca="1">IF(D943="цвет",SUM(O944:INDIRECT("N"&amp;R943)),IF(SUM(E943:N943)=0,"",SUM(E943:N943)))</f>
        <v/>
      </c>
      <c r="P943" s="109" t="s">
        <v>54</v>
      </c>
      <c r="Q943" s="110">
        <f t="shared" si="28"/>
        <v>7385</v>
      </c>
      <c r="R943" s="111">
        <f t="shared" ca="1" si="29"/>
        <v>944</v>
      </c>
      <c r="S943" s="119"/>
      <c r="T943" s="120"/>
      <c r="U943" s="114" t="e">
        <f>VLOOKUP(C943,Лист2!A$1:B$899,2,FALSE)</f>
        <v>#N/A</v>
      </c>
      <c r="V943" s="114"/>
      <c r="W943" s="114"/>
      <c r="X943" s="114"/>
      <c r="Y943" s="114"/>
      <c r="Z943" s="114"/>
    </row>
    <row r="944" spans="1:26" customFormat="1" ht="17.45" customHeight="1" thickBot="1" x14ac:dyDescent="0.3">
      <c r="A944" s="102"/>
      <c r="B944" s="226"/>
      <c r="C944" s="121"/>
      <c r="D944" s="219" t="str">
        <f>HYPERLINK("https://miamia.ru/search/index.php?q="&amp;Q944&amp;"&amp;s=Поиск?utm_source=Excel&amp;utm_medium=Nalichie&amp;utm_content="&amp;Q944&amp;"","Посмотреть большую фотографию на сайте")</f>
        <v>Посмотреть большую фотографию на сайте</v>
      </c>
      <c r="E944" s="220"/>
      <c r="F944" s="220"/>
      <c r="G944" s="220"/>
      <c r="H944" s="220"/>
      <c r="I944" s="220"/>
      <c r="J944" s="220"/>
      <c r="K944" s="220"/>
      <c r="L944" s="220"/>
      <c r="M944" s="220"/>
      <c r="N944" s="221"/>
      <c r="O944" s="186" t="str">
        <f ca="1">IF(D944="цвет",SUM(O945:INDIRECT("N"&amp;R944)),IF(SUM(E944:N944)=0,"",SUM(E944:N944)))</f>
        <v/>
      </c>
      <c r="P944" s="109" t="s">
        <v>54</v>
      </c>
      <c r="Q944" s="110">
        <f t="shared" si="28"/>
        <v>7385</v>
      </c>
      <c r="R944" s="111">
        <f t="shared" ca="1" si="29"/>
        <v>944</v>
      </c>
      <c r="S944" s="119"/>
      <c r="T944" s="120"/>
      <c r="U944" s="114" t="e">
        <f>VLOOKUP(C944,Лист2!A$1:B$899,2,FALSE)</f>
        <v>#N/A</v>
      </c>
      <c r="V944" s="114"/>
      <c r="W944" s="114"/>
      <c r="X944" s="114"/>
      <c r="Y944" s="114"/>
      <c r="Z944" s="114"/>
    </row>
    <row r="945" spans="1:26" customFormat="1" ht="17.25" thickBot="1" x14ac:dyDescent="0.3">
      <c r="A945" s="102"/>
      <c r="B945" s="225" t="s">
        <v>475</v>
      </c>
      <c r="C945" s="115">
        <v>7386</v>
      </c>
      <c r="D945" s="104" t="s">
        <v>9</v>
      </c>
      <c r="E945" s="106" t="s">
        <v>11</v>
      </c>
      <c r="F945" s="106" t="s">
        <v>12</v>
      </c>
      <c r="G945" s="106" t="s">
        <v>13</v>
      </c>
      <c r="H945" s="106" t="s">
        <v>14</v>
      </c>
      <c r="I945" s="106" t="s">
        <v>15</v>
      </c>
      <c r="J945" s="106" t="s">
        <v>16</v>
      </c>
      <c r="K945" s="106" t="s">
        <v>20</v>
      </c>
      <c r="L945" s="106"/>
      <c r="M945" s="105"/>
      <c r="N945" s="105"/>
      <c r="O945" s="184">
        <f ca="1">IF(D945="цвет",SUM(O946:INDIRECT("N"&amp;R945)),IF(SUM(E945:N945)=0,"",SUM(E945:N945)))</f>
        <v>0</v>
      </c>
      <c r="P945" s="109">
        <v>2711</v>
      </c>
      <c r="Q945" s="110">
        <f t="shared" si="28"/>
        <v>7386</v>
      </c>
      <c r="R945" s="111">
        <f t="shared" ca="1" si="29"/>
        <v>948</v>
      </c>
      <c r="S945" s="112">
        <f>IF(U945&gt;0,ROUND((U945),0),ROUND((P945*$P$1),0))</f>
        <v>980</v>
      </c>
      <c r="T945" s="185">
        <f ca="1">S945*O945</f>
        <v>0</v>
      </c>
      <c r="U945" s="114">
        <f>VLOOKUP(C945,Лист2!A$1:B$899,2,FALSE)</f>
        <v>980</v>
      </c>
      <c r="V945" s="114"/>
      <c r="W945" s="114"/>
      <c r="X945" s="114"/>
      <c r="Y945" s="114"/>
      <c r="Z945" s="114"/>
    </row>
    <row r="946" spans="1:26" customFormat="1" ht="17.25" thickBot="1" x14ac:dyDescent="0.3">
      <c r="A946" s="102"/>
      <c r="B946" s="225"/>
      <c r="C946" s="115"/>
      <c r="D946" s="116" t="s">
        <v>476</v>
      </c>
      <c r="E946" s="117"/>
      <c r="F946" s="117"/>
      <c r="G946" s="276"/>
      <c r="H946" s="117"/>
      <c r="I946" s="117"/>
      <c r="J946" s="117"/>
      <c r="K946" s="117"/>
      <c r="L946" s="117"/>
      <c r="M946" s="117"/>
      <c r="N946" s="117"/>
      <c r="O946" s="186" t="str">
        <f ca="1">IF(D946="цвет",SUM(O947:INDIRECT("N"&amp;R946)),IF(SUM(E946:N946)=0,"",SUM(E946:N946)))</f>
        <v/>
      </c>
      <c r="P946" s="109" t="s">
        <v>54</v>
      </c>
      <c r="Q946" s="110">
        <f t="shared" si="28"/>
        <v>7386</v>
      </c>
      <c r="R946" s="111">
        <f t="shared" ca="1" si="29"/>
        <v>948</v>
      </c>
      <c r="S946" s="119"/>
      <c r="T946" s="120"/>
      <c r="U946" s="114" t="e">
        <f>VLOOKUP(C946,Лист2!A$1:B$899,2,FALSE)</f>
        <v>#N/A</v>
      </c>
      <c r="V946" s="114"/>
      <c r="W946" s="114"/>
      <c r="X946" s="114"/>
      <c r="Y946" s="114"/>
      <c r="Z946" s="114"/>
    </row>
    <row r="947" spans="1:26" customFormat="1" ht="135" customHeight="1" x14ac:dyDescent="0.25">
      <c r="A947" s="102"/>
      <c r="B947" s="225"/>
      <c r="C947" s="115"/>
      <c r="D947" s="227" t="s">
        <v>482</v>
      </c>
      <c r="E947" s="228"/>
      <c r="F947" s="228"/>
      <c r="G947" s="228"/>
      <c r="H947" s="228"/>
      <c r="I947" s="228"/>
      <c r="J947" s="228"/>
      <c r="K947" s="228"/>
      <c r="L947" s="228"/>
      <c r="M947" s="228"/>
      <c r="N947" s="229"/>
      <c r="O947" s="186" t="str">
        <f ca="1">IF(D947="цвет",SUM(O948:INDIRECT("N"&amp;R947)),IF(SUM(E947:N947)=0,"",SUM(E947:N947)))</f>
        <v/>
      </c>
      <c r="P947" s="109" t="s">
        <v>54</v>
      </c>
      <c r="Q947" s="110">
        <f t="shared" si="28"/>
        <v>7386</v>
      </c>
      <c r="R947" s="111">
        <f t="shared" ca="1" si="29"/>
        <v>948</v>
      </c>
      <c r="S947" s="119"/>
      <c r="T947" s="120"/>
      <c r="U947" s="114" t="e">
        <f>VLOOKUP(C947,Лист2!A$1:B$899,2,FALSE)</f>
        <v>#N/A</v>
      </c>
      <c r="V947" s="114"/>
      <c r="W947" s="114"/>
      <c r="X947" s="114"/>
      <c r="Y947" s="114"/>
      <c r="Z947" s="114"/>
    </row>
    <row r="948" spans="1:26" customFormat="1" ht="17.45" customHeight="1" thickBot="1" x14ac:dyDescent="0.3">
      <c r="A948" s="102"/>
      <c r="B948" s="226"/>
      <c r="C948" s="121"/>
      <c r="D948" s="219" t="str">
        <f>HYPERLINK("https://miamia.ru/search/index.php?q="&amp;Q948&amp;"&amp;s=Поиск?utm_source=Excel&amp;utm_medium=Nalichie&amp;utm_content="&amp;Q948&amp;"","Посмотреть большую фотографию на сайте")</f>
        <v>Посмотреть большую фотографию на сайте</v>
      </c>
      <c r="E948" s="220"/>
      <c r="F948" s="220"/>
      <c r="G948" s="220"/>
      <c r="H948" s="220"/>
      <c r="I948" s="220"/>
      <c r="J948" s="220"/>
      <c r="K948" s="220"/>
      <c r="L948" s="220"/>
      <c r="M948" s="220"/>
      <c r="N948" s="221"/>
      <c r="O948" s="186" t="str">
        <f ca="1">IF(D948="цвет",SUM(O949:INDIRECT("N"&amp;R948)),IF(SUM(E948:N948)=0,"",SUM(E948:N948)))</f>
        <v/>
      </c>
      <c r="P948" s="109" t="s">
        <v>54</v>
      </c>
      <c r="Q948" s="110">
        <f t="shared" si="28"/>
        <v>7386</v>
      </c>
      <c r="R948" s="111">
        <f t="shared" ca="1" si="29"/>
        <v>948</v>
      </c>
      <c r="S948" s="119"/>
      <c r="T948" s="120"/>
      <c r="U948" s="114" t="e">
        <f>VLOOKUP(C948,Лист2!A$1:B$899,2,FALSE)</f>
        <v>#N/A</v>
      </c>
      <c r="V948" s="114"/>
      <c r="W948" s="114"/>
      <c r="X948" s="114"/>
      <c r="Y948" s="114"/>
      <c r="Z948" s="114"/>
    </row>
    <row r="949" spans="1:26" customFormat="1" ht="17.25" thickBot="1" x14ac:dyDescent="0.3">
      <c r="A949" s="102"/>
      <c r="B949" s="225" t="s">
        <v>475</v>
      </c>
      <c r="C949" s="115">
        <v>7389</v>
      </c>
      <c r="D949" s="104" t="s">
        <v>9</v>
      </c>
      <c r="E949" s="105" t="s">
        <v>17</v>
      </c>
      <c r="F949" s="106" t="s">
        <v>18</v>
      </c>
      <c r="G949" s="106" t="s">
        <v>19</v>
      </c>
      <c r="H949" s="106" t="s">
        <v>22</v>
      </c>
      <c r="I949" s="106"/>
      <c r="J949" s="106"/>
      <c r="K949" s="106"/>
      <c r="L949" s="106"/>
      <c r="M949" s="105"/>
      <c r="N949" s="105"/>
      <c r="O949" s="184">
        <f ca="1">IF(D949="цвет",SUM(O950:INDIRECT("N"&amp;R949)),IF(SUM(E949:N949)=0,"",SUM(E949:N949)))</f>
        <v>0</v>
      </c>
      <c r="P949" s="109">
        <v>2970</v>
      </c>
      <c r="Q949" s="110">
        <f t="shared" si="28"/>
        <v>7389</v>
      </c>
      <c r="R949" s="111">
        <f t="shared" ca="1" si="29"/>
        <v>952</v>
      </c>
      <c r="S949" s="112">
        <f>IF(U949&gt;0,ROUND((U949),0),ROUND((P949*$P$1),0))</f>
        <v>1250</v>
      </c>
      <c r="T949" s="185">
        <f ca="1">S949*O949</f>
        <v>0</v>
      </c>
      <c r="U949" s="114">
        <f>VLOOKUP(C949,Лист2!A$1:B$899,2,FALSE)</f>
        <v>1250</v>
      </c>
      <c r="V949" s="114"/>
      <c r="W949" s="114"/>
      <c r="X949" s="114"/>
      <c r="Y949" s="114"/>
      <c r="Z949" s="114"/>
    </row>
    <row r="950" spans="1:26" customFormat="1" ht="17.25" thickBot="1" x14ac:dyDescent="0.3">
      <c r="A950" s="102"/>
      <c r="B950" s="225"/>
      <c r="C950" s="115"/>
      <c r="D950" s="116" t="s">
        <v>476</v>
      </c>
      <c r="E950" s="117"/>
      <c r="F950" s="277"/>
      <c r="G950" s="277"/>
      <c r="H950" s="117"/>
      <c r="I950" s="117"/>
      <c r="J950" s="117"/>
      <c r="K950" s="117"/>
      <c r="L950" s="117"/>
      <c r="M950" s="117"/>
      <c r="N950" s="117"/>
      <c r="O950" s="186" t="str">
        <f ca="1">IF(D950="цвет",SUM(O951:INDIRECT("N"&amp;R950)),IF(SUM(E950:N950)=0,"",SUM(E950:N950)))</f>
        <v/>
      </c>
      <c r="P950" s="109" t="s">
        <v>54</v>
      </c>
      <c r="Q950" s="110">
        <f t="shared" si="28"/>
        <v>7389</v>
      </c>
      <c r="R950" s="111">
        <f t="shared" ca="1" si="29"/>
        <v>952</v>
      </c>
      <c r="S950" s="119"/>
      <c r="T950" s="120"/>
      <c r="U950" s="114" t="e">
        <f>VLOOKUP(C950,Лист2!A$1:B$899,2,FALSE)</f>
        <v>#N/A</v>
      </c>
      <c r="V950" s="114"/>
      <c r="W950" s="114"/>
      <c r="X950" s="114"/>
      <c r="Y950" s="114"/>
      <c r="Z950" s="114"/>
    </row>
    <row r="951" spans="1:26" customFormat="1" ht="135" customHeight="1" x14ac:dyDescent="0.25">
      <c r="A951" s="102"/>
      <c r="B951" s="225"/>
      <c r="C951" s="115"/>
      <c r="D951" s="227" t="s">
        <v>483</v>
      </c>
      <c r="E951" s="228"/>
      <c r="F951" s="228"/>
      <c r="G951" s="228"/>
      <c r="H951" s="228"/>
      <c r="I951" s="228"/>
      <c r="J951" s="228"/>
      <c r="K951" s="228"/>
      <c r="L951" s="228"/>
      <c r="M951" s="228"/>
      <c r="N951" s="229"/>
      <c r="O951" s="186" t="str">
        <f ca="1">IF(D951="цвет",SUM(O952:INDIRECT("N"&amp;R951)),IF(SUM(E951:N951)=0,"",SUM(E951:N951)))</f>
        <v/>
      </c>
      <c r="P951" s="109" t="s">
        <v>54</v>
      </c>
      <c r="Q951" s="110">
        <f t="shared" si="28"/>
        <v>7389</v>
      </c>
      <c r="R951" s="111">
        <f t="shared" ca="1" si="29"/>
        <v>952</v>
      </c>
      <c r="S951" s="119"/>
      <c r="T951" s="120"/>
      <c r="U951" s="114" t="e">
        <f>VLOOKUP(C951,Лист2!A$1:B$899,2,FALSE)</f>
        <v>#N/A</v>
      </c>
      <c r="V951" s="114"/>
      <c r="W951" s="114"/>
      <c r="X951" s="114"/>
      <c r="Y951" s="114"/>
      <c r="Z951" s="114"/>
    </row>
    <row r="952" spans="1:26" customFormat="1" ht="17.45" customHeight="1" thickBot="1" x14ac:dyDescent="0.3">
      <c r="A952" s="102"/>
      <c r="B952" s="226"/>
      <c r="C952" s="121"/>
      <c r="D952" s="219" t="str">
        <f>HYPERLINK("https://miamia.ru/search/index.php?q="&amp;Q952&amp;"&amp;s=Поиск?utm_source=Excel&amp;utm_medium=Nalichie&amp;utm_content="&amp;Q952&amp;"","Посмотреть большую фотографию на сайте")</f>
        <v>Посмотреть большую фотографию на сайте</v>
      </c>
      <c r="E952" s="220"/>
      <c r="F952" s="220"/>
      <c r="G952" s="220"/>
      <c r="H952" s="220"/>
      <c r="I952" s="220"/>
      <c r="J952" s="220"/>
      <c r="K952" s="220"/>
      <c r="L952" s="220"/>
      <c r="M952" s="220"/>
      <c r="N952" s="221"/>
      <c r="O952" s="186" t="str">
        <f ca="1">IF(D952="цвет",SUM(O953:INDIRECT("N"&amp;R952)),IF(SUM(E952:N952)=0,"",SUM(E952:N952)))</f>
        <v/>
      </c>
      <c r="P952" s="109" t="s">
        <v>54</v>
      </c>
      <c r="Q952" s="110">
        <f t="shared" si="28"/>
        <v>7389</v>
      </c>
      <c r="R952" s="111">
        <f t="shared" ca="1" si="29"/>
        <v>952</v>
      </c>
      <c r="S952" s="119"/>
      <c r="T952" s="120"/>
      <c r="U952" s="114" t="e">
        <f>VLOOKUP(C952,Лист2!A$1:B$899,2,FALSE)</f>
        <v>#N/A</v>
      </c>
      <c r="V952" s="114"/>
      <c r="W952" s="114"/>
      <c r="X952" s="114"/>
      <c r="Y952" s="114"/>
      <c r="Z952" s="114"/>
    </row>
    <row r="953" spans="1:26" customFormat="1" ht="17.25" thickBot="1" x14ac:dyDescent="0.3">
      <c r="A953" s="102"/>
      <c r="B953" s="225" t="s">
        <v>475</v>
      </c>
      <c r="C953" s="115">
        <v>7368</v>
      </c>
      <c r="D953" s="104" t="s">
        <v>9</v>
      </c>
      <c r="E953" s="106" t="s">
        <v>11</v>
      </c>
      <c r="F953" s="106" t="s">
        <v>12</v>
      </c>
      <c r="G953" s="106" t="s">
        <v>13</v>
      </c>
      <c r="H953" s="106" t="s">
        <v>14</v>
      </c>
      <c r="I953" s="106" t="s">
        <v>15</v>
      </c>
      <c r="J953" s="106" t="s">
        <v>16</v>
      </c>
      <c r="K953" s="106"/>
      <c r="L953" s="106"/>
      <c r="M953" s="105"/>
      <c r="N953" s="105"/>
      <c r="O953" s="184">
        <f ca="1">IF(D953="цвет",SUM(O954:INDIRECT("N"&amp;R953)),IF(SUM(E953:N953)=0,"",SUM(E953:N953)))</f>
        <v>0</v>
      </c>
      <c r="P953" s="109">
        <v>1807</v>
      </c>
      <c r="Q953" s="110">
        <f t="shared" si="28"/>
        <v>7368</v>
      </c>
      <c r="R953" s="111">
        <f t="shared" ca="1" si="29"/>
        <v>956</v>
      </c>
      <c r="S953" s="112">
        <f>IF(U953&gt;0,ROUND((U953),0),ROUND((P953*$P$1),0))</f>
        <v>750</v>
      </c>
      <c r="T953" s="185">
        <f ca="1">S953*O953</f>
        <v>0</v>
      </c>
      <c r="U953" s="114">
        <f>VLOOKUP(C953,Лист2!A$1:B$899,2,FALSE)</f>
        <v>750</v>
      </c>
      <c r="V953" s="114"/>
      <c r="W953" s="114"/>
      <c r="X953" s="114"/>
      <c r="Y953" s="114"/>
      <c r="Z953" s="114"/>
    </row>
    <row r="954" spans="1:26" customFormat="1" ht="17.25" thickBot="1" x14ac:dyDescent="0.3">
      <c r="A954" s="102"/>
      <c r="B954" s="225"/>
      <c r="C954" s="115"/>
      <c r="D954" s="116" t="s">
        <v>476</v>
      </c>
      <c r="E954" s="276"/>
      <c r="F954" s="117"/>
      <c r="G954" s="117"/>
      <c r="H954" s="117"/>
      <c r="I954" s="117"/>
      <c r="J954" s="117"/>
      <c r="K954" s="117"/>
      <c r="L954" s="117"/>
      <c r="M954" s="117"/>
      <c r="N954" s="117"/>
      <c r="O954" s="186" t="str">
        <f ca="1">IF(D954="цвет",SUM(O955:INDIRECT("N"&amp;R954)),IF(SUM(E954:N954)=0,"",SUM(E954:N954)))</f>
        <v/>
      </c>
      <c r="P954" s="109" t="s">
        <v>54</v>
      </c>
      <c r="Q954" s="110">
        <f t="shared" si="28"/>
        <v>7368</v>
      </c>
      <c r="R954" s="111">
        <f t="shared" ca="1" si="29"/>
        <v>956</v>
      </c>
      <c r="S954" s="119"/>
      <c r="T954" s="120"/>
      <c r="U954" s="114" t="e">
        <f>VLOOKUP(C954,Лист2!A$1:B$899,2,FALSE)</f>
        <v>#N/A</v>
      </c>
      <c r="V954" s="114"/>
      <c r="W954" s="114"/>
      <c r="X954" s="114"/>
      <c r="Y954" s="114"/>
      <c r="Z954" s="114"/>
    </row>
    <row r="955" spans="1:26" customFormat="1" ht="135" customHeight="1" x14ac:dyDescent="0.25">
      <c r="A955" s="102"/>
      <c r="B955" s="225"/>
      <c r="C955" s="115"/>
      <c r="D955" s="227" t="s">
        <v>484</v>
      </c>
      <c r="E955" s="228"/>
      <c r="F955" s="228"/>
      <c r="G955" s="228"/>
      <c r="H955" s="228"/>
      <c r="I955" s="228"/>
      <c r="J955" s="228"/>
      <c r="K955" s="228"/>
      <c r="L955" s="228"/>
      <c r="M955" s="228"/>
      <c r="N955" s="229"/>
      <c r="O955" s="186" t="str">
        <f ca="1">IF(D955="цвет",SUM(O956:INDIRECT("N"&amp;R955)),IF(SUM(E955:N955)=0,"",SUM(E955:N955)))</f>
        <v/>
      </c>
      <c r="P955" s="109" t="s">
        <v>54</v>
      </c>
      <c r="Q955" s="110">
        <f t="shared" si="28"/>
        <v>7368</v>
      </c>
      <c r="R955" s="111">
        <f t="shared" ca="1" si="29"/>
        <v>956</v>
      </c>
      <c r="S955" s="119"/>
      <c r="T955" s="120"/>
      <c r="U955" s="114" t="e">
        <f>VLOOKUP(C955,Лист2!A$1:B$899,2,FALSE)</f>
        <v>#N/A</v>
      </c>
      <c r="V955" s="114"/>
      <c r="W955" s="114"/>
      <c r="X955" s="114"/>
      <c r="Y955" s="114"/>
      <c r="Z955" s="114"/>
    </row>
    <row r="956" spans="1:26" customFormat="1" ht="17.45" customHeight="1" thickBot="1" x14ac:dyDescent="0.3">
      <c r="A956" s="102"/>
      <c r="B956" s="226"/>
      <c r="C956" s="121"/>
      <c r="D956" s="219" t="str">
        <f>HYPERLINK("https://miamia.ru/search/index.php?q="&amp;Q956&amp;"&amp;s=Поиск?utm_source=Excel&amp;utm_medium=Nalichie&amp;utm_content="&amp;Q956&amp;"","Посмотреть большую фотографию на сайте")</f>
        <v>Посмотреть большую фотографию на сайте</v>
      </c>
      <c r="E956" s="220"/>
      <c r="F956" s="220"/>
      <c r="G956" s="220"/>
      <c r="H956" s="220"/>
      <c r="I956" s="220"/>
      <c r="J956" s="220"/>
      <c r="K956" s="220"/>
      <c r="L956" s="220"/>
      <c r="M956" s="220"/>
      <c r="N956" s="221"/>
      <c r="O956" s="186" t="str">
        <f ca="1">IF(D956="цвет",SUM(O957:INDIRECT("N"&amp;R956)),IF(SUM(E956:N956)=0,"",SUM(E956:N956)))</f>
        <v/>
      </c>
      <c r="P956" s="109" t="s">
        <v>54</v>
      </c>
      <c r="Q956" s="110">
        <f t="shared" si="28"/>
        <v>7368</v>
      </c>
      <c r="R956" s="111">
        <f t="shared" ca="1" si="29"/>
        <v>956</v>
      </c>
      <c r="S956" s="119"/>
      <c r="T956" s="120"/>
      <c r="U956" s="114" t="e">
        <f>VLOOKUP(C956,Лист2!A$1:B$899,2,FALSE)</f>
        <v>#N/A</v>
      </c>
      <c r="V956" s="114"/>
      <c r="W956" s="114"/>
      <c r="X956" s="114"/>
      <c r="Y956" s="114"/>
      <c r="Z956" s="114"/>
    </row>
    <row r="957" spans="1:26" ht="23.1" customHeight="1" thickBot="1" x14ac:dyDescent="0.3">
      <c r="A957" s="67"/>
      <c r="B957" s="50" t="s">
        <v>72</v>
      </c>
      <c r="C957" s="51"/>
      <c r="D957" s="52"/>
      <c r="E957" s="53"/>
      <c r="F957" s="53"/>
      <c r="G957" s="53"/>
      <c r="H957" s="53"/>
      <c r="I957" s="53"/>
      <c r="J957" s="53"/>
      <c r="K957" s="53"/>
      <c r="L957" s="53"/>
      <c r="M957" s="53"/>
      <c r="N957" s="54"/>
      <c r="O957" s="77" t="str">
        <f ca="1">IF(D957="цвет",SUM(O958:INDIRECT("N"&amp;R957)),IF(SUM(E957:N957)=0,"",SUM(E957:N957)))</f>
        <v/>
      </c>
      <c r="P957" s="55" t="s">
        <v>54</v>
      </c>
      <c r="Q957" s="43">
        <f t="shared" si="28"/>
        <v>7368</v>
      </c>
      <c r="R957" s="57">
        <f t="shared" ca="1" si="29"/>
        <v>961</v>
      </c>
      <c r="U957" s="114" t="e">
        <f>VLOOKUP(C957,Лист2!A$1:B$899,2,FALSE)</f>
        <v>#N/A</v>
      </c>
    </row>
    <row r="958" spans="1:26" customFormat="1" ht="17.25" thickBot="1" x14ac:dyDescent="0.3">
      <c r="A958" s="102"/>
      <c r="B958" s="225" t="s">
        <v>70</v>
      </c>
      <c r="C958" s="103">
        <v>7240</v>
      </c>
      <c r="D958" s="104" t="s">
        <v>9</v>
      </c>
      <c r="E958" s="105" t="s">
        <v>10</v>
      </c>
      <c r="F958" s="105" t="s">
        <v>11</v>
      </c>
      <c r="G958" s="105" t="s">
        <v>12</v>
      </c>
      <c r="H958" s="106" t="s">
        <v>13</v>
      </c>
      <c r="I958" s="106" t="s">
        <v>14</v>
      </c>
      <c r="J958" s="105" t="s">
        <v>15</v>
      </c>
      <c r="K958" s="105"/>
      <c r="L958" s="105"/>
      <c r="M958" s="105"/>
      <c r="N958" s="107"/>
      <c r="O958" s="108">
        <f ca="1">IF(D958="цвет",SUM(O959:INDIRECT("N"&amp;R958)),IF(SUM(E958:N958)=0,"",SUM(E958:N958)))</f>
        <v>0</v>
      </c>
      <c r="P958" s="109">
        <v>1419</v>
      </c>
      <c r="Q958" s="110">
        <f t="shared" si="28"/>
        <v>7240</v>
      </c>
      <c r="R958" s="111">
        <f t="shared" ca="1" si="29"/>
        <v>961</v>
      </c>
      <c r="S958" s="112">
        <f>IF(U958&gt;0,ROUND((U958),0),ROUND((P958*$P$1),0))</f>
        <v>850</v>
      </c>
      <c r="T958" s="113">
        <f ca="1">O958*S958</f>
        <v>0</v>
      </c>
      <c r="U958" s="114">
        <f>VLOOKUP(C958,Лист2!A$1:B$899,2,FALSE)</f>
        <v>850</v>
      </c>
      <c r="V958" s="114"/>
      <c r="W958" s="114"/>
      <c r="X958" s="114"/>
      <c r="Y958" s="114"/>
      <c r="Z958" s="114"/>
    </row>
    <row r="959" spans="1:26" customFormat="1" ht="17.25" thickBot="1" x14ac:dyDescent="0.3">
      <c r="A959" s="102"/>
      <c r="B959" s="225"/>
      <c r="C959" s="115"/>
      <c r="D959" s="116" t="s">
        <v>71</v>
      </c>
      <c r="E959" s="144"/>
      <c r="F959" s="144"/>
      <c r="G959" s="131"/>
      <c r="H959" s="144"/>
      <c r="I959" s="131"/>
      <c r="J959" s="131"/>
      <c r="K959" s="131"/>
      <c r="L959" s="131"/>
      <c r="M959" s="131"/>
      <c r="N959" s="117"/>
      <c r="O959" s="118" t="str">
        <f ca="1">IF(D959="цвет",SUM(O960:INDIRECT("N"&amp;R959)),IF(SUM(E959:N959)=0,"",SUM(E959:N959)))</f>
        <v/>
      </c>
      <c r="P959" s="109" t="s">
        <v>54</v>
      </c>
      <c r="Q959" s="110">
        <f t="shared" si="28"/>
        <v>7240</v>
      </c>
      <c r="R959" s="111">
        <f t="shared" ca="1" si="29"/>
        <v>961</v>
      </c>
      <c r="S959" s="119"/>
      <c r="T959" s="120"/>
      <c r="U959" s="114" t="e">
        <f>VLOOKUP(C959,Лист2!A$1:B$899,2,FALSE)</f>
        <v>#N/A</v>
      </c>
      <c r="V959" s="114"/>
      <c r="W959" s="114"/>
      <c r="X959" s="114"/>
      <c r="Y959" s="114"/>
      <c r="Z959" s="114"/>
    </row>
    <row r="960" spans="1:26" customFormat="1" ht="135" customHeight="1" x14ac:dyDescent="0.25">
      <c r="A960" s="102"/>
      <c r="B960" s="225"/>
      <c r="C960" s="115"/>
      <c r="D960" s="227" t="s">
        <v>470</v>
      </c>
      <c r="E960" s="228"/>
      <c r="F960" s="228"/>
      <c r="G960" s="228"/>
      <c r="H960" s="228"/>
      <c r="I960" s="228"/>
      <c r="J960" s="228"/>
      <c r="K960" s="228"/>
      <c r="L960" s="228"/>
      <c r="M960" s="228"/>
      <c r="N960" s="229"/>
      <c r="O960" s="118" t="str">
        <f ca="1">IF(D960="цвет",SUM(O961:INDIRECT("N"&amp;R960)),IF(SUM(E960:N960)=0,"",SUM(E960:N960)))</f>
        <v/>
      </c>
      <c r="P960" s="109" t="s">
        <v>54</v>
      </c>
      <c r="Q960" s="110">
        <f t="shared" si="28"/>
        <v>7240</v>
      </c>
      <c r="R960" s="111">
        <f t="shared" ca="1" si="29"/>
        <v>961</v>
      </c>
      <c r="S960" s="119"/>
      <c r="T960" s="120"/>
      <c r="U960" s="114" t="e">
        <f>VLOOKUP(C960,Лист2!A$1:B$899,2,FALSE)</f>
        <v>#N/A</v>
      </c>
      <c r="V960" s="114"/>
      <c r="W960" s="114"/>
      <c r="X960" s="114"/>
      <c r="Y960" s="114"/>
      <c r="Z960" s="114"/>
    </row>
    <row r="961" spans="1:26" customFormat="1" ht="17.45" customHeight="1" thickBot="1" x14ac:dyDescent="0.3">
      <c r="A961" s="102"/>
      <c r="B961" s="226"/>
      <c r="C961" s="121"/>
      <c r="D961" s="219" t="str">
        <f>HYPERLINK("https://miamia.ru/search/index.php?q="&amp;Q961&amp;"&amp;s=Поиск?utm_source=Excel&amp;utm_medium=Nalichie&amp;utm_content="&amp;Q961&amp;"","Посмотреть большую фотографию на сайте")</f>
        <v>Посмотреть большую фотографию на сайте</v>
      </c>
      <c r="E961" s="220"/>
      <c r="F961" s="220"/>
      <c r="G961" s="220"/>
      <c r="H961" s="220"/>
      <c r="I961" s="220"/>
      <c r="J961" s="220"/>
      <c r="K961" s="220"/>
      <c r="L961" s="220"/>
      <c r="M961" s="220"/>
      <c r="N961" s="221"/>
      <c r="O961" s="118" t="str">
        <f ca="1">IF(D961="цвет",SUM(O962:INDIRECT("N"&amp;R961)),IF(SUM(E961:N961)=0,"",SUM(E961:N961)))</f>
        <v/>
      </c>
      <c r="P961" s="109" t="s">
        <v>54</v>
      </c>
      <c r="Q961" s="110">
        <f t="shared" si="28"/>
        <v>7240</v>
      </c>
      <c r="R961" s="111">
        <f t="shared" ca="1" si="29"/>
        <v>961</v>
      </c>
      <c r="S961" s="119"/>
      <c r="T961" s="120"/>
      <c r="U961" s="114" t="e">
        <f>VLOOKUP(C961,Лист2!A$1:B$899,2,FALSE)</f>
        <v>#N/A</v>
      </c>
      <c r="V961" s="114"/>
      <c r="W961" s="114"/>
      <c r="X961" s="114"/>
      <c r="Y961" s="114"/>
      <c r="Z961" s="114"/>
    </row>
    <row r="962" spans="1:26" customFormat="1" ht="17.25" thickBot="1" x14ac:dyDescent="0.3">
      <c r="A962" s="102"/>
      <c r="B962" s="225" t="s">
        <v>70</v>
      </c>
      <c r="C962" s="103">
        <v>7242</v>
      </c>
      <c r="D962" s="104" t="s">
        <v>9</v>
      </c>
      <c r="E962" s="105" t="s">
        <v>10</v>
      </c>
      <c r="F962" s="105" t="s">
        <v>11</v>
      </c>
      <c r="G962" s="105" t="s">
        <v>12</v>
      </c>
      <c r="H962" s="106" t="s">
        <v>13</v>
      </c>
      <c r="I962" s="106" t="s">
        <v>14</v>
      </c>
      <c r="J962" s="105" t="s">
        <v>15</v>
      </c>
      <c r="K962" s="105"/>
      <c r="L962" s="105"/>
      <c r="M962" s="105"/>
      <c r="N962" s="107"/>
      <c r="O962" s="108">
        <f ca="1">IF(D962="цвет",SUM(O963:INDIRECT("N"&amp;R962)),IF(SUM(E962:N962)=0,"",SUM(E962:N962)))</f>
        <v>0</v>
      </c>
      <c r="P962" s="109">
        <v>1548</v>
      </c>
      <c r="Q962" s="110">
        <f t="shared" si="28"/>
        <v>7242</v>
      </c>
      <c r="R962" s="111">
        <f t="shared" ca="1" si="29"/>
        <v>965</v>
      </c>
      <c r="S962" s="112">
        <f>IF(U962&gt;0,ROUND((U962),0),ROUND((P962*$P$1),0))</f>
        <v>850</v>
      </c>
      <c r="T962" s="113">
        <f ca="1">O962*S962</f>
        <v>0</v>
      </c>
      <c r="U962" s="114">
        <f>VLOOKUP(C962,Лист2!A$1:B$899,2,FALSE)</f>
        <v>850</v>
      </c>
      <c r="V962" s="114"/>
      <c r="W962" s="114"/>
      <c r="X962" s="114"/>
      <c r="Y962" s="114"/>
      <c r="Z962" s="114"/>
    </row>
    <row r="963" spans="1:26" customFormat="1" ht="17.25" thickBot="1" x14ac:dyDescent="0.3">
      <c r="A963" s="102"/>
      <c r="B963" s="225"/>
      <c r="C963" s="115"/>
      <c r="D963" s="116" t="s">
        <v>71</v>
      </c>
      <c r="E963" s="131"/>
      <c r="F963" s="144"/>
      <c r="G963" s="131"/>
      <c r="H963" s="131"/>
      <c r="I963" s="131"/>
      <c r="J963" s="131"/>
      <c r="K963" s="131"/>
      <c r="L963" s="131"/>
      <c r="M963" s="131"/>
      <c r="N963" s="117"/>
      <c r="O963" s="118" t="str">
        <f ca="1">IF(D963="цвет",SUM(O964:INDIRECT("N"&amp;R963)),IF(SUM(E963:N963)=0,"",SUM(E963:N963)))</f>
        <v/>
      </c>
      <c r="P963" s="109" t="s">
        <v>54</v>
      </c>
      <c r="Q963" s="110">
        <f t="shared" si="28"/>
        <v>7242</v>
      </c>
      <c r="R963" s="111">
        <f t="shared" ca="1" si="29"/>
        <v>965</v>
      </c>
      <c r="S963" s="119"/>
      <c r="T963" s="120"/>
      <c r="U963" s="114" t="e">
        <f>VLOOKUP(C963,Лист2!A$1:B$899,2,FALSE)</f>
        <v>#N/A</v>
      </c>
      <c r="V963" s="114"/>
      <c r="W963" s="114"/>
      <c r="X963" s="114"/>
      <c r="Y963" s="114"/>
      <c r="Z963" s="114"/>
    </row>
    <row r="964" spans="1:26" customFormat="1" ht="135" customHeight="1" x14ac:dyDescent="0.25">
      <c r="A964" s="102"/>
      <c r="B964" s="225"/>
      <c r="C964" s="115"/>
      <c r="D964" s="227" t="s">
        <v>443</v>
      </c>
      <c r="E964" s="228"/>
      <c r="F964" s="228"/>
      <c r="G964" s="228"/>
      <c r="H964" s="228"/>
      <c r="I964" s="228"/>
      <c r="J964" s="228"/>
      <c r="K964" s="228"/>
      <c r="L964" s="228"/>
      <c r="M964" s="228"/>
      <c r="N964" s="229"/>
      <c r="O964" s="118" t="str">
        <f ca="1">IF(D964="цвет",SUM(O965:INDIRECT("N"&amp;R964)),IF(SUM(E964:N964)=0,"",SUM(E964:N964)))</f>
        <v/>
      </c>
      <c r="P964" s="109" t="s">
        <v>54</v>
      </c>
      <c r="Q964" s="110">
        <f t="shared" si="28"/>
        <v>7242</v>
      </c>
      <c r="R964" s="111">
        <f t="shared" ca="1" si="29"/>
        <v>965</v>
      </c>
      <c r="S964" s="119"/>
      <c r="T964" s="120"/>
      <c r="U964" s="114" t="e">
        <f>VLOOKUP(C964,Лист2!A$1:B$899,2,FALSE)</f>
        <v>#N/A</v>
      </c>
      <c r="V964" s="114"/>
      <c r="W964" s="114"/>
      <c r="X964" s="114"/>
      <c r="Y964" s="114"/>
      <c r="Z964" s="114"/>
    </row>
    <row r="965" spans="1:26" customFormat="1" ht="17.45" customHeight="1" thickBot="1" x14ac:dyDescent="0.3">
      <c r="A965" s="102"/>
      <c r="B965" s="226"/>
      <c r="C965" s="121"/>
      <c r="D965" s="219" t="str">
        <f>HYPERLINK("https://miamia.ru/search/index.php?q="&amp;Q965&amp;"&amp;s=Поиск?utm_source=Excel&amp;utm_medium=Nalichie&amp;utm_content="&amp;Q965&amp;"","Посмотреть большую фотографию на сайте")</f>
        <v>Посмотреть большую фотографию на сайте</v>
      </c>
      <c r="E965" s="220"/>
      <c r="F965" s="220"/>
      <c r="G965" s="220"/>
      <c r="H965" s="220"/>
      <c r="I965" s="220"/>
      <c r="J965" s="220"/>
      <c r="K965" s="220"/>
      <c r="L965" s="220"/>
      <c r="M965" s="220"/>
      <c r="N965" s="221"/>
      <c r="O965" s="118" t="str">
        <f ca="1">IF(D965="цвет",SUM(O966:INDIRECT("N"&amp;R965)),IF(SUM(E965:N965)=0,"",SUM(E965:N965)))</f>
        <v/>
      </c>
      <c r="P965" s="109" t="s">
        <v>54</v>
      </c>
      <c r="Q965" s="110">
        <f t="shared" si="28"/>
        <v>7242</v>
      </c>
      <c r="R965" s="111">
        <f t="shared" ca="1" si="29"/>
        <v>965</v>
      </c>
      <c r="S965" s="119"/>
      <c r="T965" s="120"/>
      <c r="U965" s="114" t="e">
        <f>VLOOKUP(C965,Лист2!A$1:B$899,2,FALSE)</f>
        <v>#N/A</v>
      </c>
      <c r="V965" s="114"/>
      <c r="W965" s="114"/>
      <c r="X965" s="114"/>
      <c r="Y965" s="114"/>
      <c r="Z965" s="114"/>
    </row>
    <row r="966" spans="1:26" ht="17.25" thickBot="1" x14ac:dyDescent="0.3">
      <c r="A966" s="69"/>
      <c r="B966" s="230" t="s">
        <v>70</v>
      </c>
      <c r="C966" s="70">
        <v>7244</v>
      </c>
      <c r="D966" s="83" t="s">
        <v>9</v>
      </c>
      <c r="E966" s="84" t="s">
        <v>10</v>
      </c>
      <c r="F966" s="61" t="s">
        <v>11</v>
      </c>
      <c r="G966" s="61" t="s">
        <v>12</v>
      </c>
      <c r="H966" s="61" t="s">
        <v>13</v>
      </c>
      <c r="I966" s="61" t="s">
        <v>14</v>
      </c>
      <c r="J966" s="61" t="s">
        <v>15</v>
      </c>
      <c r="K966" s="61" t="s">
        <v>16</v>
      </c>
      <c r="L966" s="61"/>
      <c r="M966" s="61"/>
      <c r="N966" s="85"/>
      <c r="O966" s="65">
        <f ca="1">IF(D966="цвет",SUM(O967:INDIRECT("N"&amp;R966)),IF(SUM(E966:N966)=0,"",SUM(E966:N966)))</f>
        <v>0</v>
      </c>
      <c r="P966" s="55">
        <v>1936</v>
      </c>
      <c r="Q966" s="43">
        <f t="shared" si="28"/>
        <v>7244</v>
      </c>
      <c r="R966" s="57">
        <f t="shared" ca="1" si="29"/>
        <v>970</v>
      </c>
      <c r="S966" s="71">
        <f>IF(U966&gt;0,ROUND((U966),0),ROUND((P966*$P$1),0))</f>
        <v>750</v>
      </c>
      <c r="T966" s="72">
        <f ca="1">O966*S966</f>
        <v>0</v>
      </c>
      <c r="U966" s="114">
        <f>VLOOKUP(C966,Лист2!A$1:B$899,2,FALSE)</f>
        <v>750</v>
      </c>
    </row>
    <row r="967" spans="1:26" ht="17.25" thickBot="1" x14ac:dyDescent="0.3">
      <c r="A967" s="69"/>
      <c r="B967" s="231"/>
      <c r="C967" s="62"/>
      <c r="D967" s="73" t="s">
        <v>71</v>
      </c>
      <c r="E967" s="276"/>
      <c r="F967" s="277"/>
      <c r="G967" s="66"/>
      <c r="H967" s="66"/>
      <c r="I967" s="66"/>
      <c r="J967" s="66"/>
      <c r="K967" s="66"/>
      <c r="L967" s="66"/>
      <c r="M967" s="66"/>
      <c r="N967" s="66"/>
      <c r="O967" s="77" t="str">
        <f ca="1">IF(D967="цвет",SUM(O968:INDIRECT("N"&amp;R967)),IF(SUM(E967:N967)=0,"",SUM(E967:N967)))</f>
        <v/>
      </c>
      <c r="P967" s="55" t="s">
        <v>54</v>
      </c>
      <c r="Q967" s="43">
        <f t="shared" si="28"/>
        <v>7244</v>
      </c>
      <c r="R967" s="57">
        <f t="shared" ca="1" si="29"/>
        <v>970</v>
      </c>
      <c r="S967" s="56"/>
      <c r="T967" s="63"/>
      <c r="U967" s="114" t="e">
        <f>VLOOKUP(C967,Лист2!A$1:B$899,2,FALSE)</f>
        <v>#N/A</v>
      </c>
    </row>
    <row r="968" spans="1:26" ht="17.25" thickBot="1" x14ac:dyDescent="0.3">
      <c r="A968" s="69"/>
      <c r="B968" s="231"/>
      <c r="C968" s="62"/>
      <c r="D968" s="73" t="s">
        <v>49</v>
      </c>
      <c r="E968" s="66"/>
      <c r="F968" s="66"/>
      <c r="G968" s="66"/>
      <c r="H968" s="66"/>
      <c r="I968" s="66"/>
      <c r="J968" s="66"/>
      <c r="K968" s="66"/>
      <c r="L968" s="66"/>
      <c r="M968" s="66"/>
      <c r="N968" s="66"/>
      <c r="O968" s="77" t="str">
        <f ca="1">IF(D968="цвет",SUM(O969:INDIRECT("N"&amp;R968)),IF(SUM(E968:N968)=0,"",SUM(E968:N968)))</f>
        <v/>
      </c>
      <c r="P968" s="55" t="s">
        <v>54</v>
      </c>
      <c r="Q968" s="43">
        <f t="shared" si="28"/>
        <v>7244</v>
      </c>
      <c r="R968" s="57">
        <f t="shared" ca="1" si="29"/>
        <v>970</v>
      </c>
      <c r="S968" s="56"/>
      <c r="T968" s="63"/>
      <c r="U968" s="114" t="e">
        <f>VLOOKUP(C968,Лист2!A$1:B$899,2,FALSE)</f>
        <v>#N/A</v>
      </c>
    </row>
    <row r="969" spans="1:26" ht="117.75" customHeight="1" x14ac:dyDescent="0.25">
      <c r="A969" s="69"/>
      <c r="B969" s="231"/>
      <c r="C969" s="62"/>
      <c r="D969" s="234" t="s">
        <v>224</v>
      </c>
      <c r="E969" s="235"/>
      <c r="F969" s="235"/>
      <c r="G969" s="235"/>
      <c r="H969" s="235"/>
      <c r="I969" s="235"/>
      <c r="J969" s="235"/>
      <c r="K969" s="235"/>
      <c r="L969" s="235"/>
      <c r="M969" s="235"/>
      <c r="N969" s="236"/>
      <c r="O969" s="77" t="str">
        <f ca="1">IF(D969="цвет",SUM(O970:INDIRECT("N"&amp;R969)),IF(SUM(E969:N969)=0,"",SUM(E969:N969)))</f>
        <v/>
      </c>
      <c r="P969" s="55" t="s">
        <v>54</v>
      </c>
      <c r="Q969" s="43">
        <f t="shared" si="28"/>
        <v>7244</v>
      </c>
      <c r="R969" s="57">
        <f t="shared" ca="1" si="29"/>
        <v>970</v>
      </c>
      <c r="S969" s="56"/>
      <c r="T969" s="63"/>
      <c r="U969" s="114" t="e">
        <f>VLOOKUP(C969,Лист2!A$1:B$899,2,FALSE)</f>
        <v>#N/A</v>
      </c>
    </row>
    <row r="970" spans="1:26" ht="17.45" customHeight="1" thickBot="1" x14ac:dyDescent="0.3">
      <c r="A970" s="69"/>
      <c r="B970" s="233"/>
      <c r="C970" s="14"/>
      <c r="D970" s="219" t="str">
        <f>HYPERLINK("https://miamia.ru/search/index.php?q="&amp;Q970&amp;"&amp;s=Поиск?utm_source=Excel&amp;utm_medium=Nalichie&amp;utm_content="&amp;Q970&amp;"","Посмотреть большую фотографию на сайте")</f>
        <v>Посмотреть большую фотографию на сайте</v>
      </c>
      <c r="E970" s="220"/>
      <c r="F970" s="220"/>
      <c r="G970" s="220"/>
      <c r="H970" s="220"/>
      <c r="I970" s="220"/>
      <c r="J970" s="220"/>
      <c r="K970" s="220"/>
      <c r="L970" s="220"/>
      <c r="M970" s="220"/>
      <c r="N970" s="221"/>
      <c r="O970" s="77" t="str">
        <f ca="1">IF(D970="цвет",SUM(O971:INDIRECT("N"&amp;R970)),IF(SUM(E970:N970)=0,"",SUM(E970:N970)))</f>
        <v/>
      </c>
      <c r="P970" s="55" t="s">
        <v>54</v>
      </c>
      <c r="Q970" s="43">
        <f t="shared" si="28"/>
        <v>7244</v>
      </c>
      <c r="R970" s="57">
        <f t="shared" ca="1" si="29"/>
        <v>970</v>
      </c>
      <c r="S970" s="56"/>
      <c r="T970" s="63"/>
      <c r="U970" s="114" t="e">
        <f>VLOOKUP(C970,Лист2!A$1:B$899,2,FALSE)</f>
        <v>#N/A</v>
      </c>
    </row>
    <row r="971" spans="1:26" customFormat="1" ht="17.25" thickBot="1" x14ac:dyDescent="0.3">
      <c r="A971" s="102"/>
      <c r="B971" s="225" t="s">
        <v>70</v>
      </c>
      <c r="C971" s="103">
        <v>7245</v>
      </c>
      <c r="D971" s="104" t="s">
        <v>9</v>
      </c>
      <c r="E971" s="105" t="s">
        <v>10</v>
      </c>
      <c r="F971" s="105" t="s">
        <v>17</v>
      </c>
      <c r="G971" s="105" t="s">
        <v>18</v>
      </c>
      <c r="H971" s="106" t="s">
        <v>19</v>
      </c>
      <c r="I971" s="106"/>
      <c r="J971" s="105"/>
      <c r="K971" s="105"/>
      <c r="L971" s="105"/>
      <c r="M971" s="105"/>
      <c r="N971" s="107"/>
      <c r="O971" s="108">
        <f ca="1">IF(D971="цвет",SUM(O972:INDIRECT("N"&amp;R971)),IF(SUM(E971:N971)=0,"",SUM(E971:N971)))</f>
        <v>0</v>
      </c>
      <c r="P971" s="109">
        <v>1936</v>
      </c>
      <c r="Q971" s="110">
        <f t="shared" ref="Q971:Q1034" si="30">IF(C971&lt;&gt;0,C971,Q970)</f>
        <v>7245</v>
      </c>
      <c r="R971" s="111">
        <f t="shared" ref="R971:R1034" ca="1" si="31">IF(D971="Посмотреть большую фотографию на сайте",CELL("строка",O971),R972)</f>
        <v>974</v>
      </c>
      <c r="S971" s="112">
        <f>IF(U971&gt;0,ROUND((U971),0),ROUND((P971*$P$1),0))</f>
        <v>950</v>
      </c>
      <c r="T971" s="113">
        <f ca="1">O971*S971</f>
        <v>0</v>
      </c>
      <c r="U971" s="114">
        <f>VLOOKUP(C971,Лист2!A$1:B$899,2,FALSE)</f>
        <v>950</v>
      </c>
      <c r="V971" s="114"/>
      <c r="W971" s="114"/>
      <c r="X971" s="114"/>
      <c r="Y971" s="114"/>
      <c r="Z971" s="114"/>
    </row>
    <row r="972" spans="1:26" customFormat="1" ht="17.25" thickBot="1" x14ac:dyDescent="0.3">
      <c r="A972" s="102"/>
      <c r="B972" s="225"/>
      <c r="C972" s="115"/>
      <c r="D972" s="116" t="s">
        <v>71</v>
      </c>
      <c r="E972" s="131"/>
      <c r="F972" s="131"/>
      <c r="G972" s="131"/>
      <c r="H972" s="144"/>
      <c r="I972" s="131"/>
      <c r="J972" s="131"/>
      <c r="K972" s="131"/>
      <c r="L972" s="131"/>
      <c r="M972" s="131"/>
      <c r="N972" s="117"/>
      <c r="O972" s="118" t="str">
        <f ca="1">IF(D972="цвет",SUM(O973:INDIRECT("N"&amp;R972)),IF(SUM(E972:N972)=0,"",SUM(E972:N972)))</f>
        <v/>
      </c>
      <c r="P972" s="109" t="s">
        <v>54</v>
      </c>
      <c r="Q972" s="110">
        <f t="shared" si="30"/>
        <v>7245</v>
      </c>
      <c r="R972" s="111">
        <f t="shared" ca="1" si="31"/>
        <v>974</v>
      </c>
      <c r="S972" s="119"/>
      <c r="T972" s="120"/>
      <c r="U972" s="114" t="e">
        <f>VLOOKUP(C972,Лист2!A$1:B$899,2,FALSE)</f>
        <v>#N/A</v>
      </c>
      <c r="V972" s="114"/>
      <c r="W972" s="114"/>
      <c r="X972" s="114"/>
      <c r="Y972" s="114"/>
      <c r="Z972" s="114"/>
    </row>
    <row r="973" spans="1:26" customFormat="1" ht="135" customHeight="1" x14ac:dyDescent="0.25">
      <c r="A973" s="102"/>
      <c r="B973" s="225"/>
      <c r="C973" s="115"/>
      <c r="D973" s="227" t="s">
        <v>424</v>
      </c>
      <c r="E973" s="228"/>
      <c r="F973" s="228"/>
      <c r="G973" s="228"/>
      <c r="H973" s="228"/>
      <c r="I973" s="228"/>
      <c r="J973" s="228"/>
      <c r="K973" s="228"/>
      <c r="L973" s="228"/>
      <c r="M973" s="228"/>
      <c r="N973" s="229"/>
      <c r="O973" s="118" t="str">
        <f ca="1">IF(D973="цвет",SUM(O974:INDIRECT("N"&amp;R973)),IF(SUM(E973:N973)=0,"",SUM(E973:N973)))</f>
        <v/>
      </c>
      <c r="P973" s="109" t="s">
        <v>54</v>
      </c>
      <c r="Q973" s="110">
        <f t="shared" si="30"/>
        <v>7245</v>
      </c>
      <c r="R973" s="111">
        <f t="shared" ca="1" si="31"/>
        <v>974</v>
      </c>
      <c r="S973" s="119"/>
      <c r="T973" s="120"/>
      <c r="U973" s="114" t="e">
        <f>VLOOKUP(C973,Лист2!A$1:B$899,2,FALSE)</f>
        <v>#N/A</v>
      </c>
      <c r="V973" s="114"/>
      <c r="W973" s="114"/>
      <c r="X973" s="114"/>
      <c r="Y973" s="114"/>
      <c r="Z973" s="114"/>
    </row>
    <row r="974" spans="1:26" customFormat="1" ht="17.45" customHeight="1" thickBot="1" x14ac:dyDescent="0.3">
      <c r="A974" s="102"/>
      <c r="B974" s="226"/>
      <c r="C974" s="121"/>
      <c r="D974" s="219" t="str">
        <f>HYPERLINK("https://miamia.ru/search/index.php?q="&amp;Q974&amp;"&amp;s=Поиск?utm_source=Excel&amp;utm_medium=Nalichie&amp;utm_content="&amp;Q974&amp;"","Посмотреть большую фотографию на сайте")</f>
        <v>Посмотреть большую фотографию на сайте</v>
      </c>
      <c r="E974" s="220"/>
      <c r="F974" s="220"/>
      <c r="G974" s="220"/>
      <c r="H974" s="220"/>
      <c r="I974" s="220"/>
      <c r="J974" s="220"/>
      <c r="K974" s="220"/>
      <c r="L974" s="220"/>
      <c r="M974" s="220"/>
      <c r="N974" s="221"/>
      <c r="O974" s="118" t="str">
        <f ca="1">IF(D974="цвет",SUM(O975:INDIRECT("N"&amp;R974)),IF(SUM(E974:N974)=0,"",SUM(E974:N974)))</f>
        <v/>
      </c>
      <c r="P974" s="109" t="s">
        <v>54</v>
      </c>
      <c r="Q974" s="110">
        <f t="shared" si="30"/>
        <v>7245</v>
      </c>
      <c r="R974" s="111">
        <f t="shared" ca="1" si="31"/>
        <v>974</v>
      </c>
      <c r="S974" s="119"/>
      <c r="T974" s="120"/>
      <c r="U974" s="114" t="e">
        <f>VLOOKUP(C974,Лист2!A$1:B$899,2,FALSE)</f>
        <v>#N/A</v>
      </c>
      <c r="V974" s="114"/>
      <c r="W974" s="114"/>
      <c r="X974" s="114"/>
      <c r="Y974" s="114"/>
      <c r="Z974" s="114"/>
    </row>
    <row r="975" spans="1:26" ht="17.25" thickBot="1" x14ac:dyDescent="0.3">
      <c r="A975" s="69"/>
      <c r="B975" s="230" t="s">
        <v>70</v>
      </c>
      <c r="C975" s="70">
        <v>7246</v>
      </c>
      <c r="D975" s="83" t="s">
        <v>9</v>
      </c>
      <c r="E975" s="84" t="s">
        <v>10</v>
      </c>
      <c r="F975" s="61" t="s">
        <v>11</v>
      </c>
      <c r="G975" s="61" t="s">
        <v>12</v>
      </c>
      <c r="H975" s="61" t="s">
        <v>13</v>
      </c>
      <c r="I975" s="61" t="s">
        <v>14</v>
      </c>
      <c r="J975" s="61" t="s">
        <v>15</v>
      </c>
      <c r="K975" s="61" t="s">
        <v>16</v>
      </c>
      <c r="L975" s="61"/>
      <c r="M975" s="61"/>
      <c r="N975" s="85"/>
      <c r="O975" s="65">
        <f ca="1">IF(D975="цвет",SUM(O976:INDIRECT("N"&amp;R975)),IF(SUM(E975:N975)=0,"",SUM(E975:N975)))</f>
        <v>0</v>
      </c>
      <c r="P975" s="55">
        <v>2453</v>
      </c>
      <c r="Q975" s="43">
        <f t="shared" si="30"/>
        <v>7246</v>
      </c>
      <c r="R975" s="57">
        <f t="shared" ca="1" si="31"/>
        <v>979</v>
      </c>
      <c r="S975" s="71">
        <f>IF(U975&gt;0,ROUND((U975),0),ROUND((P975*$P$1),0))</f>
        <v>950</v>
      </c>
      <c r="T975" s="72">
        <f ca="1">O975*S975</f>
        <v>0</v>
      </c>
      <c r="U975" s="114">
        <f>VLOOKUP(C975,Лист2!A$1:B$899,2,FALSE)</f>
        <v>950</v>
      </c>
    </row>
    <row r="976" spans="1:26" ht="17.25" thickBot="1" x14ac:dyDescent="0.3">
      <c r="A976" s="69"/>
      <c r="B976" s="231"/>
      <c r="C976" s="62"/>
      <c r="D976" s="73" t="s">
        <v>71</v>
      </c>
      <c r="E976" s="277"/>
      <c r="F976" s="277"/>
      <c r="G976" s="277"/>
      <c r="H976" s="276"/>
      <c r="I976" s="276"/>
      <c r="J976" s="66"/>
      <c r="K976" s="66"/>
      <c r="L976" s="66"/>
      <c r="M976" s="66"/>
      <c r="N976" s="66"/>
      <c r="O976" s="77" t="str">
        <f ca="1">IF(D976="цвет",SUM(O977:INDIRECT("N"&amp;R976)),IF(SUM(E976:N976)=0,"",SUM(E976:N976)))</f>
        <v/>
      </c>
      <c r="P976" s="55" t="s">
        <v>54</v>
      </c>
      <c r="Q976" s="43">
        <f t="shared" si="30"/>
        <v>7246</v>
      </c>
      <c r="R976" s="57">
        <f t="shared" ca="1" si="31"/>
        <v>979</v>
      </c>
      <c r="S976" s="56"/>
      <c r="T976" s="63"/>
      <c r="U976" s="114" t="e">
        <f>VLOOKUP(C976,Лист2!A$1:B$899,2,FALSE)</f>
        <v>#N/A</v>
      </c>
    </row>
    <row r="977" spans="1:21" ht="17.25" thickBot="1" x14ac:dyDescent="0.3">
      <c r="A977" s="69"/>
      <c r="B977" s="231"/>
      <c r="C977" s="62"/>
      <c r="D977" s="73" t="s">
        <v>49</v>
      </c>
      <c r="E977" s="66"/>
      <c r="F977" s="66"/>
      <c r="G977" s="66"/>
      <c r="H977" s="276"/>
      <c r="I977" s="66"/>
      <c r="J977" s="66"/>
      <c r="K977" s="66"/>
      <c r="L977" s="66"/>
      <c r="M977" s="66"/>
      <c r="N977" s="66"/>
      <c r="O977" s="77" t="str">
        <f ca="1">IF(D977="цвет",SUM(O978:INDIRECT("N"&amp;R977)),IF(SUM(E977:N977)=0,"",SUM(E977:N977)))</f>
        <v/>
      </c>
      <c r="P977" s="55" t="s">
        <v>54</v>
      </c>
      <c r="Q977" s="43">
        <f t="shared" si="30"/>
        <v>7246</v>
      </c>
      <c r="R977" s="57">
        <f t="shared" ca="1" si="31"/>
        <v>979</v>
      </c>
      <c r="S977" s="56"/>
      <c r="T977" s="63"/>
      <c r="U977" s="114" t="e">
        <f>VLOOKUP(C977,Лист2!A$1:B$899,2,FALSE)</f>
        <v>#N/A</v>
      </c>
    </row>
    <row r="978" spans="1:21" ht="123.75" customHeight="1" x14ac:dyDescent="0.25">
      <c r="A978" s="69"/>
      <c r="B978" s="231"/>
      <c r="C978" s="62"/>
      <c r="D978" s="234" t="s">
        <v>225</v>
      </c>
      <c r="E978" s="235"/>
      <c r="F978" s="235"/>
      <c r="G978" s="235"/>
      <c r="H978" s="235"/>
      <c r="I978" s="235"/>
      <c r="J978" s="235"/>
      <c r="K978" s="235"/>
      <c r="L978" s="235"/>
      <c r="M978" s="235"/>
      <c r="N978" s="236"/>
      <c r="O978" s="77" t="str">
        <f ca="1">IF(D978="цвет",SUM(O979:INDIRECT("N"&amp;R978)),IF(SUM(E978:N978)=0,"",SUM(E978:N978)))</f>
        <v/>
      </c>
      <c r="P978" s="55" t="s">
        <v>54</v>
      </c>
      <c r="Q978" s="43">
        <f t="shared" si="30"/>
        <v>7246</v>
      </c>
      <c r="R978" s="57">
        <f t="shared" ca="1" si="31"/>
        <v>979</v>
      </c>
      <c r="S978" s="56"/>
      <c r="T978" s="63"/>
      <c r="U978" s="114" t="e">
        <f>VLOOKUP(C978,Лист2!A$1:B$899,2,FALSE)</f>
        <v>#N/A</v>
      </c>
    </row>
    <row r="979" spans="1:21" ht="17.45" customHeight="1" thickBot="1" x14ac:dyDescent="0.3">
      <c r="A979" s="69"/>
      <c r="B979" s="233"/>
      <c r="C979" s="14"/>
      <c r="D979" s="219" t="str">
        <f>HYPERLINK("https://miamia.ru/search/index.php?q="&amp;Q979&amp;"&amp;s=Поиск?utm_source=Excel&amp;utm_medium=Nalichie&amp;utm_content="&amp;Q979&amp;"","Посмотреть большую фотографию на сайте")</f>
        <v>Посмотреть большую фотографию на сайте</v>
      </c>
      <c r="E979" s="220"/>
      <c r="F979" s="220"/>
      <c r="G979" s="220"/>
      <c r="H979" s="220"/>
      <c r="I979" s="220"/>
      <c r="J979" s="220"/>
      <c r="K979" s="220"/>
      <c r="L979" s="220"/>
      <c r="M979" s="220"/>
      <c r="N979" s="221"/>
      <c r="O979" s="77" t="str">
        <f ca="1">IF(D979="цвет",SUM(O980:INDIRECT("N"&amp;R979)),IF(SUM(E979:N979)=0,"",SUM(E979:N979)))</f>
        <v/>
      </c>
      <c r="P979" s="55" t="s">
        <v>54</v>
      </c>
      <c r="Q979" s="43">
        <f t="shared" si="30"/>
        <v>7246</v>
      </c>
      <c r="R979" s="57">
        <f t="shared" ca="1" si="31"/>
        <v>979</v>
      </c>
      <c r="S979" s="56"/>
      <c r="T979" s="63"/>
      <c r="U979" s="114" t="e">
        <f>VLOOKUP(C979,Лист2!A$1:B$899,2,FALSE)</f>
        <v>#N/A</v>
      </c>
    </row>
    <row r="980" spans="1:21" ht="17.25" thickBot="1" x14ac:dyDescent="0.3">
      <c r="A980" s="69"/>
      <c r="B980" s="230" t="s">
        <v>70</v>
      </c>
      <c r="C980" s="70">
        <v>7247</v>
      </c>
      <c r="D980" s="83" t="s">
        <v>9</v>
      </c>
      <c r="E980" s="84" t="s">
        <v>10</v>
      </c>
      <c r="F980" s="61" t="s">
        <v>11</v>
      </c>
      <c r="G980" s="61" t="s">
        <v>12</v>
      </c>
      <c r="H980" s="61" t="s">
        <v>13</v>
      </c>
      <c r="I980" s="61" t="s">
        <v>14</v>
      </c>
      <c r="J980" s="61" t="s">
        <v>15</v>
      </c>
      <c r="K980" s="61" t="s">
        <v>16</v>
      </c>
      <c r="L980" s="61"/>
      <c r="M980" s="61"/>
      <c r="N980" s="85"/>
      <c r="O980" s="65">
        <f ca="1">IF(D980="цвет",SUM(O981:INDIRECT("N"&amp;R980)),IF(SUM(E980:N980)=0,"",SUM(E980:N980)))</f>
        <v>0</v>
      </c>
      <c r="P980" s="55">
        <v>1936</v>
      </c>
      <c r="Q980" s="43">
        <f t="shared" si="30"/>
        <v>7247</v>
      </c>
      <c r="R980" s="57">
        <f t="shared" ca="1" si="31"/>
        <v>984</v>
      </c>
      <c r="S980" s="71">
        <f>IF(U980&gt;0,ROUND((U980),0),ROUND((P980*$P$1),0))</f>
        <v>850</v>
      </c>
      <c r="T980" s="72">
        <f ca="1">O980*S980</f>
        <v>0</v>
      </c>
      <c r="U980" s="114">
        <f>VLOOKUP(C980,Лист2!A$1:B$899,2,FALSE)</f>
        <v>850</v>
      </c>
    </row>
    <row r="981" spans="1:21" ht="17.25" thickBot="1" x14ac:dyDescent="0.3">
      <c r="A981" s="69"/>
      <c r="B981" s="231"/>
      <c r="C981" s="62"/>
      <c r="D981" s="73" t="s">
        <v>71</v>
      </c>
      <c r="E981" s="276"/>
      <c r="F981" s="277"/>
      <c r="G981" s="66"/>
      <c r="H981" s="276"/>
      <c r="I981" s="276"/>
      <c r="J981" s="66"/>
      <c r="K981" s="66"/>
      <c r="L981" s="66"/>
      <c r="M981" s="66"/>
      <c r="N981" s="66"/>
      <c r="O981" s="77" t="str">
        <f ca="1">IF(D981="цвет",SUM(O982:INDIRECT("N"&amp;R981)),IF(SUM(E981:N981)=0,"",SUM(E981:N981)))</f>
        <v/>
      </c>
      <c r="P981" s="55" t="s">
        <v>54</v>
      </c>
      <c r="Q981" s="43">
        <f t="shared" si="30"/>
        <v>7247</v>
      </c>
      <c r="R981" s="57">
        <f t="shared" ca="1" si="31"/>
        <v>984</v>
      </c>
      <c r="S981" s="56"/>
      <c r="T981" s="63"/>
      <c r="U981" s="114" t="e">
        <f>VLOOKUP(C981,Лист2!A$1:B$899,2,FALSE)</f>
        <v>#N/A</v>
      </c>
    </row>
    <row r="982" spans="1:21" ht="17.25" thickBot="1" x14ac:dyDescent="0.3">
      <c r="A982" s="69"/>
      <c r="B982" s="231"/>
      <c r="C982" s="62"/>
      <c r="D982" s="73" t="s">
        <v>49</v>
      </c>
      <c r="E982" s="277"/>
      <c r="F982" s="276"/>
      <c r="G982" s="276"/>
      <c r="H982" s="66"/>
      <c r="I982" s="66"/>
      <c r="J982" s="66"/>
      <c r="K982" s="66"/>
      <c r="L982" s="66"/>
      <c r="M982" s="66"/>
      <c r="N982" s="66"/>
      <c r="O982" s="77" t="str">
        <f ca="1">IF(D982="цвет",SUM(O983:INDIRECT("N"&amp;R982)),IF(SUM(E982:N982)=0,"",SUM(E982:N982)))</f>
        <v/>
      </c>
      <c r="P982" s="55" t="s">
        <v>54</v>
      </c>
      <c r="Q982" s="43">
        <f t="shared" si="30"/>
        <v>7247</v>
      </c>
      <c r="R982" s="57">
        <f t="shared" ca="1" si="31"/>
        <v>984</v>
      </c>
      <c r="S982" s="56"/>
      <c r="T982" s="63"/>
      <c r="U982" s="114" t="e">
        <f>VLOOKUP(C982,Лист2!A$1:B$899,2,FALSE)</f>
        <v>#N/A</v>
      </c>
    </row>
    <row r="983" spans="1:21" ht="117.75" customHeight="1" x14ac:dyDescent="0.25">
      <c r="A983" s="69"/>
      <c r="B983" s="231"/>
      <c r="C983" s="62"/>
      <c r="D983" s="234" t="s">
        <v>226</v>
      </c>
      <c r="E983" s="235"/>
      <c r="F983" s="235"/>
      <c r="G983" s="235"/>
      <c r="H983" s="235"/>
      <c r="I983" s="235"/>
      <c r="J983" s="235"/>
      <c r="K983" s="235"/>
      <c r="L983" s="235"/>
      <c r="M983" s="235"/>
      <c r="N983" s="236"/>
      <c r="O983" s="77" t="str">
        <f ca="1">IF(D983="цвет",SUM(O984:INDIRECT("N"&amp;R983)),IF(SUM(E983:N983)=0,"",SUM(E983:N983)))</f>
        <v/>
      </c>
      <c r="P983" s="55" t="s">
        <v>54</v>
      </c>
      <c r="Q983" s="43">
        <f t="shared" si="30"/>
        <v>7247</v>
      </c>
      <c r="R983" s="57">
        <f t="shared" ca="1" si="31"/>
        <v>984</v>
      </c>
      <c r="S983" s="56"/>
      <c r="T983" s="63"/>
      <c r="U983" s="114" t="e">
        <f>VLOOKUP(C983,Лист2!A$1:B$899,2,FALSE)</f>
        <v>#N/A</v>
      </c>
    </row>
    <row r="984" spans="1:21" ht="17.45" customHeight="1" thickBot="1" x14ac:dyDescent="0.3">
      <c r="A984" s="69"/>
      <c r="B984" s="233"/>
      <c r="C984" s="14"/>
      <c r="D984" s="219" t="str">
        <f>HYPERLINK("https://miamia.ru/search/index.php?q="&amp;Q984&amp;"&amp;s=Поиск?utm_source=Excel&amp;utm_medium=Nalichie&amp;utm_content="&amp;Q984&amp;"","Посмотреть большую фотографию на сайте")</f>
        <v>Посмотреть большую фотографию на сайте</v>
      </c>
      <c r="E984" s="220"/>
      <c r="F984" s="220"/>
      <c r="G984" s="220"/>
      <c r="H984" s="220"/>
      <c r="I984" s="220"/>
      <c r="J984" s="220"/>
      <c r="K984" s="220"/>
      <c r="L984" s="220"/>
      <c r="M984" s="220"/>
      <c r="N984" s="221"/>
      <c r="O984" s="77" t="str">
        <f ca="1">IF(D984="цвет",SUM(O985:INDIRECT("N"&amp;R984)),IF(SUM(E984:N984)=0,"",SUM(E984:N984)))</f>
        <v/>
      </c>
      <c r="P984" s="55" t="s">
        <v>54</v>
      </c>
      <c r="Q984" s="43">
        <f t="shared" si="30"/>
        <v>7247</v>
      </c>
      <c r="R984" s="57">
        <f t="shared" ca="1" si="31"/>
        <v>984</v>
      </c>
      <c r="S984" s="56"/>
      <c r="T984" s="63"/>
      <c r="U984" s="114" t="e">
        <f>VLOOKUP(C984,Лист2!A$1:B$899,2,FALSE)</f>
        <v>#N/A</v>
      </c>
    </row>
    <row r="985" spans="1:21" ht="23.1" customHeight="1" thickBot="1" x14ac:dyDescent="0.3">
      <c r="A985" s="2"/>
      <c r="B985" s="50" t="s">
        <v>321</v>
      </c>
      <c r="C985" s="51"/>
      <c r="D985" s="52"/>
      <c r="E985" s="53"/>
      <c r="F985" s="53"/>
      <c r="G985" s="53"/>
      <c r="H985" s="53"/>
      <c r="I985" s="53"/>
      <c r="J985" s="53"/>
      <c r="K985" s="53"/>
      <c r="L985" s="53"/>
      <c r="M985" s="53"/>
      <c r="N985" s="54"/>
      <c r="O985" s="77" t="str">
        <f ca="1">IF(D985="цвет",SUM(O986:INDIRECT("N"&amp;R985)),IF(SUM(E985:N985)=0,"",SUM(E985:N985)))</f>
        <v/>
      </c>
      <c r="P985" s="55" t="s">
        <v>54</v>
      </c>
      <c r="Q985" s="43">
        <f t="shared" si="30"/>
        <v>7247</v>
      </c>
      <c r="R985" s="57">
        <f t="shared" ca="1" si="31"/>
        <v>989</v>
      </c>
      <c r="U985" s="114" t="e">
        <f>VLOOKUP(C985,Лист2!A$1:B$899,2,FALSE)</f>
        <v>#N/A</v>
      </c>
    </row>
    <row r="986" spans="1:21" ht="17.25" thickBot="1" x14ac:dyDescent="0.3">
      <c r="A986" s="2"/>
      <c r="B986" s="231" t="s">
        <v>322</v>
      </c>
      <c r="C986" s="62">
        <v>7231</v>
      </c>
      <c r="D986" s="87" t="s">
        <v>9</v>
      </c>
      <c r="E986" s="84" t="s">
        <v>10</v>
      </c>
      <c r="F986" s="84" t="s">
        <v>11</v>
      </c>
      <c r="G986" s="84" t="s">
        <v>12</v>
      </c>
      <c r="H986" s="61" t="s">
        <v>13</v>
      </c>
      <c r="I986" s="61" t="s">
        <v>14</v>
      </c>
      <c r="J986" s="84" t="s">
        <v>15</v>
      </c>
      <c r="K986" s="84" t="s">
        <v>16</v>
      </c>
      <c r="L986" s="84"/>
      <c r="M986" s="84"/>
      <c r="N986" s="85"/>
      <c r="O986" s="65">
        <f ca="1">IF(D986="цвет",SUM(O987:INDIRECT("N"&amp;R986)),IF(SUM(E986:N986)=0,"",SUM(E986:N986)))</f>
        <v>0</v>
      </c>
      <c r="P986" s="55">
        <v>1290</v>
      </c>
      <c r="Q986" s="43">
        <f t="shared" si="30"/>
        <v>7231</v>
      </c>
      <c r="R986" s="57">
        <f t="shared" ca="1" si="31"/>
        <v>989</v>
      </c>
      <c r="S986" s="71">
        <f>IF(U986&gt;0,ROUND((U986),0),ROUND((P986*$P$1),0))</f>
        <v>550</v>
      </c>
      <c r="T986" s="72">
        <f ca="1">O986*S986</f>
        <v>0</v>
      </c>
      <c r="U986" s="114">
        <f>VLOOKUP(C986,Лист2!A$1:B$899,2,FALSE)</f>
        <v>550</v>
      </c>
    </row>
    <row r="987" spans="1:21" ht="17.25" thickBot="1" x14ac:dyDescent="0.3">
      <c r="A987" s="2"/>
      <c r="B987" s="231"/>
      <c r="C987" s="62"/>
      <c r="D987" s="39" t="s">
        <v>77</v>
      </c>
      <c r="E987" s="66"/>
      <c r="F987" s="277"/>
      <c r="G987" s="277"/>
      <c r="H987" s="276"/>
      <c r="I987" s="277"/>
      <c r="J987" s="66"/>
      <c r="K987" s="66"/>
      <c r="L987" s="66"/>
      <c r="M987" s="66"/>
      <c r="N987" s="66"/>
      <c r="O987" s="77" t="str">
        <f ca="1">IF(D987="цвет",SUM(O988:INDIRECT("N"&amp;R987)),IF(SUM(E987:N987)=0,"",SUM(E987:N987)))</f>
        <v/>
      </c>
      <c r="P987" s="55" t="s">
        <v>54</v>
      </c>
      <c r="Q987" s="43">
        <f t="shared" si="30"/>
        <v>7231</v>
      </c>
      <c r="R987" s="57">
        <f t="shared" ca="1" si="31"/>
        <v>989</v>
      </c>
      <c r="S987" s="56"/>
      <c r="T987" s="63"/>
      <c r="U987" s="114" t="e">
        <f>VLOOKUP(C987,Лист2!A$1:B$899,2,FALSE)</f>
        <v>#N/A</v>
      </c>
    </row>
    <row r="988" spans="1:21" ht="135" customHeight="1" x14ac:dyDescent="0.25">
      <c r="A988" s="2"/>
      <c r="B988" s="231"/>
      <c r="C988" s="62"/>
      <c r="D988" s="234" t="s">
        <v>323</v>
      </c>
      <c r="E988" s="235"/>
      <c r="F988" s="235"/>
      <c r="G988" s="235"/>
      <c r="H988" s="235"/>
      <c r="I988" s="235"/>
      <c r="J988" s="235"/>
      <c r="K988" s="235"/>
      <c r="L988" s="235"/>
      <c r="M988" s="235"/>
      <c r="N988" s="236"/>
      <c r="O988" s="77" t="str">
        <f ca="1">IF(D988="цвет",SUM(O989:INDIRECT("N"&amp;R988)),IF(SUM(E988:N988)=0,"",SUM(E988:N988)))</f>
        <v/>
      </c>
      <c r="P988" s="55" t="s">
        <v>54</v>
      </c>
      <c r="Q988" s="43">
        <f t="shared" si="30"/>
        <v>7231</v>
      </c>
      <c r="R988" s="57">
        <f t="shared" ca="1" si="31"/>
        <v>989</v>
      </c>
      <c r="S988" s="56"/>
      <c r="T988" s="63"/>
      <c r="U988" s="114" t="e">
        <f>VLOOKUP(C988,Лист2!A$1:B$899,2,FALSE)</f>
        <v>#N/A</v>
      </c>
    </row>
    <row r="989" spans="1:21" ht="17.45" customHeight="1" thickBot="1" x14ac:dyDescent="0.3">
      <c r="A989" s="2"/>
      <c r="B989" s="233"/>
      <c r="C989" s="64"/>
      <c r="D989" s="219" t="str">
        <f>HYPERLINK("https://miamia.ru/search/index.php?q="&amp;Q989&amp;"&amp;s=Поиск?utm_source=Excel&amp;utm_medium=Nalichie&amp;utm_content="&amp;Q989&amp;"","Посмотреть большую фотографию на сайте")</f>
        <v>Посмотреть большую фотографию на сайте</v>
      </c>
      <c r="E989" s="220"/>
      <c r="F989" s="220"/>
      <c r="G989" s="220"/>
      <c r="H989" s="220"/>
      <c r="I989" s="220"/>
      <c r="J989" s="220"/>
      <c r="K989" s="220"/>
      <c r="L989" s="220"/>
      <c r="M989" s="220"/>
      <c r="N989" s="221"/>
      <c r="O989" s="77" t="str">
        <f ca="1">IF(D989="цвет",SUM(O990:INDIRECT("N"&amp;R989)),IF(SUM(E989:N989)=0,"",SUM(E989:N989)))</f>
        <v/>
      </c>
      <c r="P989" s="55" t="s">
        <v>54</v>
      </c>
      <c r="Q989" s="43">
        <f t="shared" si="30"/>
        <v>7231</v>
      </c>
      <c r="R989" s="57">
        <f t="shared" ca="1" si="31"/>
        <v>989</v>
      </c>
      <c r="S989" s="56"/>
      <c r="T989" s="63"/>
      <c r="U989" s="114" t="e">
        <f>VLOOKUP(C989,Лист2!A$1:B$899,2,FALSE)</f>
        <v>#N/A</v>
      </c>
    </row>
    <row r="990" spans="1:21" ht="17.25" thickBot="1" x14ac:dyDescent="0.3">
      <c r="A990" s="2"/>
      <c r="B990" s="231" t="s">
        <v>322</v>
      </c>
      <c r="C990" s="62">
        <v>7233</v>
      </c>
      <c r="D990" s="87" t="s">
        <v>9</v>
      </c>
      <c r="E990" s="84" t="s">
        <v>10</v>
      </c>
      <c r="F990" s="84" t="s">
        <v>17</v>
      </c>
      <c r="G990" s="84" t="s">
        <v>18</v>
      </c>
      <c r="H990" s="61" t="s">
        <v>19</v>
      </c>
      <c r="I990" s="61" t="s">
        <v>22</v>
      </c>
      <c r="J990" s="84"/>
      <c r="K990" s="84"/>
      <c r="L990" s="84"/>
      <c r="M990" s="84"/>
      <c r="N990" s="85"/>
      <c r="O990" s="65">
        <f ca="1">IF(D990="цвет",SUM(O991:INDIRECT("N"&amp;R990)),IF(SUM(E990:N990)=0,"",SUM(E990:N990)))</f>
        <v>0</v>
      </c>
      <c r="P990" s="55">
        <v>1936</v>
      </c>
      <c r="Q990" s="43">
        <f t="shared" si="30"/>
        <v>7233</v>
      </c>
      <c r="R990" s="57">
        <f t="shared" ca="1" si="31"/>
        <v>993</v>
      </c>
      <c r="S990" s="71">
        <f>IF(U990&gt;0,ROUND((U990),0),ROUND((P990*$P$1),0))</f>
        <v>850</v>
      </c>
      <c r="T990" s="72">
        <f ca="1">O990*S990</f>
        <v>0</v>
      </c>
      <c r="U990" s="114">
        <f>VLOOKUP(C990,Лист2!A$1:B$899,2,FALSE)</f>
        <v>850</v>
      </c>
    </row>
    <row r="991" spans="1:21" ht="17.25" thickBot="1" x14ac:dyDescent="0.3">
      <c r="A991" s="2"/>
      <c r="B991" s="231"/>
      <c r="C991" s="62"/>
      <c r="D991" s="39" t="s">
        <v>77</v>
      </c>
      <c r="E991" s="66"/>
      <c r="F991" s="66"/>
      <c r="G991" s="66"/>
      <c r="H991" s="276"/>
      <c r="I991" s="66"/>
      <c r="J991" s="66"/>
      <c r="K991" s="66"/>
      <c r="L991" s="66"/>
      <c r="M991" s="66"/>
      <c r="N991" s="66"/>
      <c r="O991" s="77" t="str">
        <f ca="1">IF(D991="цвет",SUM(O992:INDIRECT("N"&amp;R991)),IF(SUM(E991:N991)=0,"",SUM(E991:N991)))</f>
        <v/>
      </c>
      <c r="P991" s="55" t="s">
        <v>54</v>
      </c>
      <c r="Q991" s="43">
        <f t="shared" si="30"/>
        <v>7233</v>
      </c>
      <c r="R991" s="57">
        <f t="shared" ca="1" si="31"/>
        <v>993</v>
      </c>
      <c r="S991" s="56"/>
      <c r="T991" s="63"/>
      <c r="U991" s="114" t="e">
        <f>VLOOKUP(C991,Лист2!A$1:B$899,2,FALSE)</f>
        <v>#N/A</v>
      </c>
    </row>
    <row r="992" spans="1:21" ht="135" customHeight="1" x14ac:dyDescent="0.25">
      <c r="A992" s="2"/>
      <c r="B992" s="231"/>
      <c r="C992" s="62"/>
      <c r="D992" s="234" t="s">
        <v>324</v>
      </c>
      <c r="E992" s="235"/>
      <c r="F992" s="235"/>
      <c r="G992" s="235"/>
      <c r="H992" s="235"/>
      <c r="I992" s="235"/>
      <c r="J992" s="235"/>
      <c r="K992" s="235"/>
      <c r="L992" s="235"/>
      <c r="M992" s="235"/>
      <c r="N992" s="236"/>
      <c r="O992" s="77" t="str">
        <f ca="1">IF(D992="цвет",SUM(O993:INDIRECT("N"&amp;R992)),IF(SUM(E992:N992)=0,"",SUM(E992:N992)))</f>
        <v/>
      </c>
      <c r="P992" s="55" t="s">
        <v>54</v>
      </c>
      <c r="Q992" s="43">
        <f t="shared" si="30"/>
        <v>7233</v>
      </c>
      <c r="R992" s="57">
        <f t="shared" ca="1" si="31"/>
        <v>993</v>
      </c>
      <c r="S992" s="56"/>
      <c r="T992" s="63"/>
      <c r="U992" s="114" t="e">
        <f>VLOOKUP(C992,Лист2!A$1:B$899,2,FALSE)</f>
        <v>#N/A</v>
      </c>
    </row>
    <row r="993" spans="1:26" ht="17.45" customHeight="1" thickBot="1" x14ac:dyDescent="0.3">
      <c r="A993" s="2"/>
      <c r="B993" s="233"/>
      <c r="C993" s="64"/>
      <c r="D993" s="219" t="str">
        <f>HYPERLINK("https://miamia.ru/search/index.php?q="&amp;Q993&amp;"&amp;s=Поиск?utm_source=Excel&amp;utm_medium=Nalichie&amp;utm_content="&amp;Q993&amp;"","Посмотреть большую фотографию на сайте")</f>
        <v>Посмотреть большую фотографию на сайте</v>
      </c>
      <c r="E993" s="220"/>
      <c r="F993" s="220"/>
      <c r="G993" s="220"/>
      <c r="H993" s="220"/>
      <c r="I993" s="220"/>
      <c r="J993" s="220"/>
      <c r="K993" s="220"/>
      <c r="L993" s="220"/>
      <c r="M993" s="220"/>
      <c r="N993" s="221"/>
      <c r="O993" s="77" t="str">
        <f ca="1">IF(D993="цвет",SUM(O994:INDIRECT("N"&amp;R993)),IF(SUM(E993:N993)=0,"",SUM(E993:N993)))</f>
        <v/>
      </c>
      <c r="P993" s="55" t="s">
        <v>54</v>
      </c>
      <c r="Q993" s="43">
        <f t="shared" si="30"/>
        <v>7233</v>
      </c>
      <c r="R993" s="57">
        <f t="shared" ca="1" si="31"/>
        <v>993</v>
      </c>
      <c r="S993" s="56"/>
      <c r="T993" s="63"/>
      <c r="U993" s="114" t="e">
        <f>VLOOKUP(C993,Лист2!A$1:B$899,2,FALSE)</f>
        <v>#N/A</v>
      </c>
    </row>
    <row r="994" spans="1:26" ht="17.25" thickBot="1" x14ac:dyDescent="0.3">
      <c r="A994" s="2"/>
      <c r="B994" s="231" t="s">
        <v>322</v>
      </c>
      <c r="C994" s="62">
        <v>7235</v>
      </c>
      <c r="D994" s="87" t="s">
        <v>9</v>
      </c>
      <c r="E994" s="84" t="s">
        <v>10</v>
      </c>
      <c r="F994" s="84" t="s">
        <v>17</v>
      </c>
      <c r="G994" s="84" t="s">
        <v>18</v>
      </c>
      <c r="H994" s="61" t="s">
        <v>19</v>
      </c>
      <c r="I994" s="61" t="s">
        <v>22</v>
      </c>
      <c r="J994" s="84"/>
      <c r="K994" s="84"/>
      <c r="L994" s="84"/>
      <c r="M994" s="84"/>
      <c r="N994" s="85"/>
      <c r="O994" s="65">
        <f ca="1">IF(D994="цвет",SUM(O995:INDIRECT("N"&amp;R994)),IF(SUM(E994:N994)=0,"",SUM(E994:N994)))</f>
        <v>0</v>
      </c>
      <c r="P994" s="55">
        <v>1936</v>
      </c>
      <c r="Q994" s="43">
        <f t="shared" si="30"/>
        <v>7235</v>
      </c>
      <c r="R994" s="57">
        <f t="shared" ca="1" si="31"/>
        <v>997</v>
      </c>
      <c r="S994" s="71">
        <f>IF(U994&gt;0,ROUND((U994),0),ROUND((P994*$P$1),0))</f>
        <v>850</v>
      </c>
      <c r="T994" s="72">
        <f ca="1">O994*S994</f>
        <v>0</v>
      </c>
      <c r="U994" s="114">
        <f>VLOOKUP(C994,Лист2!A$1:B$899,2,FALSE)</f>
        <v>850</v>
      </c>
    </row>
    <row r="995" spans="1:26" ht="17.25" thickBot="1" x14ac:dyDescent="0.3">
      <c r="A995" s="2"/>
      <c r="B995" s="231"/>
      <c r="C995" s="62"/>
      <c r="D995" s="39" t="s">
        <v>77</v>
      </c>
      <c r="E995" s="66"/>
      <c r="F995" s="276"/>
      <c r="G995" s="277"/>
      <c r="H995" s="66"/>
      <c r="I995" s="66"/>
      <c r="J995" s="66"/>
      <c r="K995" s="66"/>
      <c r="L995" s="66"/>
      <c r="M995" s="66"/>
      <c r="N995" s="66"/>
      <c r="O995" s="77" t="str">
        <f ca="1">IF(D995="цвет",SUM(O996:INDIRECT("N"&amp;R995)),IF(SUM(E995:N995)=0,"",SUM(E995:N995)))</f>
        <v/>
      </c>
      <c r="P995" s="55" t="s">
        <v>54</v>
      </c>
      <c r="Q995" s="43">
        <f t="shared" si="30"/>
        <v>7235</v>
      </c>
      <c r="R995" s="57">
        <f t="shared" ca="1" si="31"/>
        <v>997</v>
      </c>
      <c r="S995" s="56"/>
      <c r="T995" s="63"/>
      <c r="U995" s="114" t="e">
        <f>VLOOKUP(C995,Лист2!A$1:B$899,2,FALSE)</f>
        <v>#N/A</v>
      </c>
    </row>
    <row r="996" spans="1:26" ht="135" customHeight="1" x14ac:dyDescent="0.25">
      <c r="A996" s="2"/>
      <c r="B996" s="231"/>
      <c r="C996" s="62"/>
      <c r="D996" s="234" t="s">
        <v>325</v>
      </c>
      <c r="E996" s="235"/>
      <c r="F996" s="235"/>
      <c r="G996" s="235"/>
      <c r="H996" s="235"/>
      <c r="I996" s="235"/>
      <c r="J996" s="235"/>
      <c r="K996" s="235"/>
      <c r="L996" s="235"/>
      <c r="M996" s="235"/>
      <c r="N996" s="236"/>
      <c r="O996" s="77" t="str">
        <f ca="1">IF(D996="цвет",SUM(O997:INDIRECT("N"&amp;R996)),IF(SUM(E996:N996)=0,"",SUM(E996:N996)))</f>
        <v/>
      </c>
      <c r="P996" s="55" t="s">
        <v>54</v>
      </c>
      <c r="Q996" s="43">
        <f t="shared" si="30"/>
        <v>7235</v>
      </c>
      <c r="R996" s="57">
        <f t="shared" ca="1" si="31"/>
        <v>997</v>
      </c>
      <c r="S996" s="56"/>
      <c r="T996" s="63"/>
      <c r="U996" s="114" t="e">
        <f>VLOOKUP(C996,Лист2!A$1:B$899,2,FALSE)</f>
        <v>#N/A</v>
      </c>
    </row>
    <row r="997" spans="1:26" ht="17.45" customHeight="1" thickBot="1" x14ac:dyDescent="0.3">
      <c r="A997" s="2"/>
      <c r="B997" s="233"/>
      <c r="C997" s="64"/>
      <c r="D997" s="219" t="str">
        <f>HYPERLINK("https://miamia.ru/search/index.php?q="&amp;Q997&amp;"&amp;s=Поиск?utm_source=Excel&amp;utm_medium=Nalichie&amp;utm_content="&amp;Q997&amp;"","Посмотреть большую фотографию на сайте")</f>
        <v>Посмотреть большую фотографию на сайте</v>
      </c>
      <c r="E997" s="220"/>
      <c r="F997" s="220"/>
      <c r="G997" s="220"/>
      <c r="H997" s="220"/>
      <c r="I997" s="220"/>
      <c r="J997" s="220"/>
      <c r="K997" s="220"/>
      <c r="L997" s="220"/>
      <c r="M997" s="220"/>
      <c r="N997" s="221"/>
      <c r="O997" s="77" t="str">
        <f ca="1">IF(D997="цвет",SUM(O998:INDIRECT("N"&amp;R997)),IF(SUM(E997:N997)=0,"",SUM(E997:N997)))</f>
        <v/>
      </c>
      <c r="P997" s="55" t="s">
        <v>54</v>
      </c>
      <c r="Q997" s="43">
        <f t="shared" si="30"/>
        <v>7235</v>
      </c>
      <c r="R997" s="57">
        <f t="shared" ca="1" si="31"/>
        <v>997</v>
      </c>
      <c r="S997" s="56"/>
      <c r="T997" s="63"/>
      <c r="U997" s="114" t="e">
        <f>VLOOKUP(C997,Лист2!A$1:B$899,2,FALSE)</f>
        <v>#N/A</v>
      </c>
    </row>
    <row r="998" spans="1:26" customFormat="1" ht="17.25" thickBot="1" x14ac:dyDescent="0.3">
      <c r="A998" s="102"/>
      <c r="B998" s="225" t="s">
        <v>322</v>
      </c>
      <c r="C998" s="115">
        <v>7236</v>
      </c>
      <c r="D998" s="104" t="s">
        <v>9</v>
      </c>
      <c r="E998" s="105" t="s">
        <v>10</v>
      </c>
      <c r="F998" s="105" t="s">
        <v>11</v>
      </c>
      <c r="G998" s="105" t="s">
        <v>12</v>
      </c>
      <c r="H998" s="106" t="s">
        <v>13</v>
      </c>
      <c r="I998" s="106" t="s">
        <v>14</v>
      </c>
      <c r="J998" s="105" t="s">
        <v>15</v>
      </c>
      <c r="K998" s="105"/>
      <c r="L998" s="105"/>
      <c r="M998" s="105"/>
      <c r="N998" s="107"/>
      <c r="O998" s="108">
        <f ca="1">IF(D998="цвет",SUM(O999:INDIRECT("N"&amp;R998)),IF(SUM(E998:N998)=0,"",SUM(E998:N998)))</f>
        <v>0</v>
      </c>
      <c r="P998" s="109">
        <v>2582</v>
      </c>
      <c r="Q998" s="110">
        <f t="shared" si="30"/>
        <v>7236</v>
      </c>
      <c r="R998" s="111">
        <f t="shared" ca="1" si="31"/>
        <v>1001</v>
      </c>
      <c r="S998" s="112">
        <f>IF(U998&gt;0,ROUND((U998),0),ROUND((P998*$P$1),0))</f>
        <v>1198</v>
      </c>
      <c r="T998" s="113">
        <f ca="1">O998*S998</f>
        <v>0</v>
      </c>
      <c r="U998" s="114">
        <f>VLOOKUP(C998,Лист2!A$1:B$899,2,FALSE)</f>
        <v>1198</v>
      </c>
      <c r="V998" s="114"/>
      <c r="W998" s="114"/>
      <c r="X998" s="114"/>
      <c r="Y998" s="114"/>
      <c r="Z998" s="114"/>
    </row>
    <row r="999" spans="1:26" customFormat="1" ht="17.25" thickBot="1" x14ac:dyDescent="0.3">
      <c r="A999" s="102"/>
      <c r="B999" s="225"/>
      <c r="C999" s="115"/>
      <c r="D999" s="116" t="s">
        <v>77</v>
      </c>
      <c r="E999" s="276"/>
      <c r="F999" s="117"/>
      <c r="G999" s="117"/>
      <c r="H999" s="117"/>
      <c r="I999" s="117"/>
      <c r="J999" s="117"/>
      <c r="K999" s="117"/>
      <c r="L999" s="117"/>
      <c r="M999" s="117"/>
      <c r="N999" s="117"/>
      <c r="O999" s="118" t="str">
        <f ca="1">IF(D999="цвет",SUM(O1000:INDIRECT("N"&amp;R999)),IF(SUM(E999:N999)=0,"",SUM(E999:N999)))</f>
        <v/>
      </c>
      <c r="P999" s="109" t="s">
        <v>54</v>
      </c>
      <c r="Q999" s="110">
        <f t="shared" si="30"/>
        <v>7236</v>
      </c>
      <c r="R999" s="111">
        <f t="shared" ca="1" si="31"/>
        <v>1001</v>
      </c>
      <c r="S999" s="119"/>
      <c r="T999" s="120"/>
      <c r="U999" s="114" t="e">
        <f>VLOOKUP(C999,Лист2!A$1:B$899,2,FALSE)</f>
        <v>#N/A</v>
      </c>
      <c r="V999" s="114"/>
      <c r="W999" s="114"/>
      <c r="X999" s="114"/>
      <c r="Y999" s="114"/>
      <c r="Z999" s="114"/>
    </row>
    <row r="1000" spans="1:26" customFormat="1" ht="135" customHeight="1" x14ac:dyDescent="0.25">
      <c r="A1000" s="102"/>
      <c r="B1000" s="225"/>
      <c r="C1000" s="115"/>
      <c r="D1000" s="227" t="s">
        <v>666</v>
      </c>
      <c r="E1000" s="228"/>
      <c r="F1000" s="228"/>
      <c r="G1000" s="228"/>
      <c r="H1000" s="228"/>
      <c r="I1000" s="228"/>
      <c r="J1000" s="228"/>
      <c r="K1000" s="228"/>
      <c r="L1000" s="228"/>
      <c r="M1000" s="228"/>
      <c r="N1000" s="229"/>
      <c r="O1000" s="118" t="str">
        <f ca="1">IF(D1000="цвет",SUM(O1001:INDIRECT("N"&amp;R1000)),IF(SUM(E1000:N1000)=0,"",SUM(E1000:N1000)))</f>
        <v/>
      </c>
      <c r="P1000" s="109" t="s">
        <v>54</v>
      </c>
      <c r="Q1000" s="110">
        <f t="shared" si="30"/>
        <v>7236</v>
      </c>
      <c r="R1000" s="111">
        <f t="shared" ca="1" si="31"/>
        <v>1001</v>
      </c>
      <c r="S1000" s="119"/>
      <c r="T1000" s="120"/>
      <c r="U1000" s="114" t="e">
        <f>VLOOKUP(C1000,Лист2!A$1:B$899,2,FALSE)</f>
        <v>#N/A</v>
      </c>
      <c r="V1000" s="114"/>
      <c r="W1000" s="114"/>
      <c r="X1000" s="114"/>
      <c r="Y1000" s="114"/>
      <c r="Z1000" s="114"/>
    </row>
    <row r="1001" spans="1:26" customFormat="1" ht="17.45" customHeight="1" thickBot="1" x14ac:dyDescent="0.3">
      <c r="A1001" s="102"/>
      <c r="B1001" s="226"/>
      <c r="C1001" s="121"/>
      <c r="D1001" s="219" t="str">
        <f>HYPERLINK("https://miamia.ru/search/index.php?q="&amp;Q1001&amp;"&amp;s=Поиск?utm_source=Excel&amp;utm_medium=Nalichie&amp;utm_content="&amp;Q1001&amp;"","Посмотреть большую фотографию на сайте")</f>
        <v>Посмотреть большую фотографию на сайте</v>
      </c>
      <c r="E1001" s="220"/>
      <c r="F1001" s="220"/>
      <c r="G1001" s="220"/>
      <c r="H1001" s="220"/>
      <c r="I1001" s="220"/>
      <c r="J1001" s="220"/>
      <c r="K1001" s="220"/>
      <c r="L1001" s="220"/>
      <c r="M1001" s="220"/>
      <c r="N1001" s="221"/>
      <c r="O1001" s="118" t="str">
        <f ca="1">IF(D1001="цвет",SUM(O1002:INDIRECT("N"&amp;R1001)),IF(SUM(E1001:N1001)=0,"",SUM(E1001:N1001)))</f>
        <v/>
      </c>
      <c r="P1001" s="109" t="s">
        <v>54</v>
      </c>
      <c r="Q1001" s="110">
        <f t="shared" si="30"/>
        <v>7236</v>
      </c>
      <c r="R1001" s="111">
        <f t="shared" ca="1" si="31"/>
        <v>1001</v>
      </c>
      <c r="S1001" s="119"/>
      <c r="T1001" s="120"/>
      <c r="U1001" s="114" t="e">
        <f>VLOOKUP(C1001,Лист2!A$1:B$899,2,FALSE)</f>
        <v>#N/A</v>
      </c>
      <c r="V1001" s="114"/>
      <c r="W1001" s="114"/>
      <c r="X1001" s="114"/>
      <c r="Y1001" s="114"/>
      <c r="Z1001" s="114"/>
    </row>
    <row r="1002" spans="1:26" ht="17.25" thickBot="1" x14ac:dyDescent="0.3">
      <c r="A1002" s="2"/>
      <c r="B1002" s="231" t="s">
        <v>322</v>
      </c>
      <c r="C1002" s="62">
        <v>7237</v>
      </c>
      <c r="D1002" s="87" t="s">
        <v>9</v>
      </c>
      <c r="E1002" s="84" t="s">
        <v>10</v>
      </c>
      <c r="F1002" s="84" t="s">
        <v>17</v>
      </c>
      <c r="G1002" s="84" t="s">
        <v>18</v>
      </c>
      <c r="H1002" s="61" t="s">
        <v>19</v>
      </c>
      <c r="I1002" s="61" t="s">
        <v>22</v>
      </c>
      <c r="J1002" s="84"/>
      <c r="K1002" s="84"/>
      <c r="L1002" s="84"/>
      <c r="M1002" s="84"/>
      <c r="N1002" s="85"/>
      <c r="O1002" s="65">
        <f ca="1">IF(D1002="цвет",SUM(O1003:INDIRECT("N"&amp;R1002)),IF(SUM(E1002:N1002)=0,"",SUM(E1002:N1002)))</f>
        <v>0</v>
      </c>
      <c r="P1002" s="55">
        <v>2065</v>
      </c>
      <c r="Q1002" s="43">
        <f t="shared" si="30"/>
        <v>7237</v>
      </c>
      <c r="R1002" s="57">
        <f t="shared" ca="1" si="31"/>
        <v>1005</v>
      </c>
      <c r="S1002" s="71">
        <f>IF(U1002&gt;0,ROUND((U1002),0),ROUND((P1002*$P$1),0))</f>
        <v>850</v>
      </c>
      <c r="T1002" s="72">
        <f ca="1">O1002*S1002</f>
        <v>0</v>
      </c>
      <c r="U1002" s="114">
        <f>VLOOKUP(C1002,Лист2!A$1:B$899,2,FALSE)</f>
        <v>850</v>
      </c>
    </row>
    <row r="1003" spans="1:26" ht="17.25" thickBot="1" x14ac:dyDescent="0.3">
      <c r="A1003" s="2"/>
      <c r="B1003" s="231"/>
      <c r="C1003" s="62"/>
      <c r="D1003" s="39" t="s">
        <v>77</v>
      </c>
      <c r="E1003" s="66"/>
      <c r="F1003" s="277"/>
      <c r="G1003" s="276"/>
      <c r="H1003" s="66"/>
      <c r="I1003" s="66"/>
      <c r="J1003" s="66"/>
      <c r="K1003" s="66"/>
      <c r="L1003" s="66"/>
      <c r="M1003" s="66"/>
      <c r="N1003" s="66"/>
      <c r="O1003" s="77" t="str">
        <f ca="1">IF(D1003="цвет",SUM(O1004:INDIRECT("N"&amp;R1003)),IF(SUM(E1003:N1003)=0,"",SUM(E1003:N1003)))</f>
        <v/>
      </c>
      <c r="P1003" s="55" t="s">
        <v>54</v>
      </c>
      <c r="Q1003" s="43">
        <f t="shared" si="30"/>
        <v>7237</v>
      </c>
      <c r="R1003" s="57">
        <f t="shared" ca="1" si="31"/>
        <v>1005</v>
      </c>
      <c r="S1003" s="56"/>
      <c r="T1003" s="63"/>
      <c r="U1003" s="114" t="e">
        <f>VLOOKUP(C1003,Лист2!A$1:B$899,2,FALSE)</f>
        <v>#N/A</v>
      </c>
    </row>
    <row r="1004" spans="1:26" ht="135" customHeight="1" x14ac:dyDescent="0.25">
      <c r="A1004" s="2"/>
      <c r="B1004" s="231"/>
      <c r="C1004" s="62"/>
      <c r="D1004" s="234" t="s">
        <v>326</v>
      </c>
      <c r="E1004" s="235"/>
      <c r="F1004" s="235"/>
      <c r="G1004" s="235"/>
      <c r="H1004" s="235"/>
      <c r="I1004" s="235"/>
      <c r="J1004" s="235"/>
      <c r="K1004" s="235"/>
      <c r="L1004" s="235"/>
      <c r="M1004" s="235"/>
      <c r="N1004" s="236"/>
      <c r="O1004" s="77" t="str">
        <f ca="1">IF(D1004="цвет",SUM(O1005:INDIRECT("N"&amp;R1004)),IF(SUM(E1004:N1004)=0,"",SUM(E1004:N1004)))</f>
        <v/>
      </c>
      <c r="P1004" s="55" t="s">
        <v>54</v>
      </c>
      <c r="Q1004" s="43">
        <f t="shared" si="30"/>
        <v>7237</v>
      </c>
      <c r="R1004" s="57">
        <f t="shared" ca="1" si="31"/>
        <v>1005</v>
      </c>
      <c r="S1004" s="56"/>
      <c r="T1004" s="63"/>
      <c r="U1004" s="114" t="e">
        <f>VLOOKUP(C1004,Лист2!A$1:B$899,2,FALSE)</f>
        <v>#N/A</v>
      </c>
    </row>
    <row r="1005" spans="1:26" ht="17.45" customHeight="1" thickBot="1" x14ac:dyDescent="0.3">
      <c r="A1005" s="2"/>
      <c r="B1005" s="233"/>
      <c r="C1005" s="64"/>
      <c r="D1005" s="219" t="str">
        <f>HYPERLINK("https://miamia.ru/search/index.php?q="&amp;Q1005&amp;"&amp;s=Поиск?utm_source=Excel&amp;utm_medium=Nalichie&amp;utm_content="&amp;Q1005&amp;"","Посмотреть большую фотографию на сайте")</f>
        <v>Посмотреть большую фотографию на сайте</v>
      </c>
      <c r="E1005" s="220"/>
      <c r="F1005" s="220"/>
      <c r="G1005" s="220"/>
      <c r="H1005" s="220"/>
      <c r="I1005" s="220"/>
      <c r="J1005" s="220"/>
      <c r="K1005" s="220"/>
      <c r="L1005" s="220"/>
      <c r="M1005" s="220"/>
      <c r="N1005" s="221"/>
      <c r="O1005" s="77" t="str">
        <f ca="1">IF(D1005="цвет",SUM(O1006:INDIRECT("N"&amp;R1005)),IF(SUM(E1005:N1005)=0,"",SUM(E1005:N1005)))</f>
        <v/>
      </c>
      <c r="P1005" s="55" t="s">
        <v>54</v>
      </c>
      <c r="Q1005" s="43">
        <f t="shared" si="30"/>
        <v>7237</v>
      </c>
      <c r="R1005" s="57">
        <f t="shared" ca="1" si="31"/>
        <v>1005</v>
      </c>
      <c r="S1005" s="56"/>
      <c r="T1005" s="63"/>
      <c r="U1005" s="114" t="e">
        <f>VLOOKUP(C1005,Лист2!A$1:B$899,2,FALSE)</f>
        <v>#N/A</v>
      </c>
    </row>
    <row r="1006" spans="1:26" ht="33.75" thickBot="1" x14ac:dyDescent="0.3">
      <c r="A1006" s="18"/>
      <c r="B1006" s="11" t="s">
        <v>44</v>
      </c>
      <c r="C1006" s="12"/>
      <c r="D1006" s="12"/>
      <c r="E1006" s="12"/>
      <c r="F1006" s="12"/>
      <c r="G1006" s="12"/>
      <c r="H1006" s="12"/>
      <c r="I1006" s="12"/>
      <c r="J1006" s="12"/>
      <c r="K1006" s="12"/>
      <c r="L1006" s="12"/>
      <c r="M1006" s="12"/>
      <c r="N1006" s="13"/>
      <c r="O1006" s="77" t="str">
        <f ca="1">IF(D1006="цвет",SUM(O1007:INDIRECT("N"&amp;R1006)),IF(SUM(E1006:N1006)=0,"",SUM(E1006:N1006)))</f>
        <v/>
      </c>
      <c r="P1006" s="55" t="s">
        <v>54</v>
      </c>
      <c r="Q1006" s="43">
        <f t="shared" si="30"/>
        <v>7237</v>
      </c>
      <c r="R1006" s="57">
        <f t="shared" ca="1" si="31"/>
        <v>1011</v>
      </c>
      <c r="U1006" s="114" t="e">
        <f>VLOOKUP(C1006,Лист2!A$1:B$899,2,FALSE)</f>
        <v>#N/A</v>
      </c>
    </row>
    <row r="1007" spans="1:26" customFormat="1" ht="23.1" customHeight="1" thickBot="1" x14ac:dyDescent="0.3">
      <c r="A1007" s="137"/>
      <c r="B1007" s="122" t="s">
        <v>648</v>
      </c>
      <c r="C1007" s="123"/>
      <c r="D1007" s="124"/>
      <c r="E1007" s="125"/>
      <c r="F1007" s="125"/>
      <c r="G1007" s="125"/>
      <c r="H1007" s="125"/>
      <c r="I1007" s="125"/>
      <c r="J1007" s="125"/>
      <c r="K1007" s="125"/>
      <c r="L1007" s="125"/>
      <c r="M1007" s="125"/>
      <c r="N1007" s="126"/>
      <c r="O1007" s="118" t="str">
        <f ca="1">IF(D1007="цвет",SUM(O1008:INDIRECT("N"&amp;R1007)),IF(SUM(E1007:N1007)=0,"",SUM(E1007:N1007)))</f>
        <v/>
      </c>
      <c r="P1007" s="109" t="s">
        <v>54</v>
      </c>
      <c r="Q1007" s="110">
        <f t="shared" si="30"/>
        <v>7237</v>
      </c>
      <c r="R1007" s="111">
        <f t="shared" ca="1" si="31"/>
        <v>1011</v>
      </c>
      <c r="S1007" s="114"/>
      <c r="T1007" s="114"/>
      <c r="U1007" s="114" t="e">
        <f>VLOOKUP(C1007,Лист2!A$1:B$899,2,FALSE)</f>
        <v>#N/A</v>
      </c>
      <c r="V1007" s="114"/>
      <c r="W1007" s="114"/>
    </row>
    <row r="1008" spans="1:26" customFormat="1" ht="17.25" thickBot="1" x14ac:dyDescent="0.3">
      <c r="A1008" s="138"/>
      <c r="B1008" s="210" t="s">
        <v>649</v>
      </c>
      <c r="C1008" s="132">
        <v>1882</v>
      </c>
      <c r="D1008" s="104" t="s">
        <v>9</v>
      </c>
      <c r="E1008" s="105" t="s">
        <v>11</v>
      </c>
      <c r="F1008" s="105" t="s">
        <v>12</v>
      </c>
      <c r="G1008" s="105" t="s">
        <v>13</v>
      </c>
      <c r="H1008" s="105" t="s">
        <v>14</v>
      </c>
      <c r="I1008" s="105" t="s">
        <v>15</v>
      </c>
      <c r="J1008" s="105"/>
      <c r="K1008" s="105"/>
      <c r="L1008" s="105"/>
      <c r="M1008" s="105"/>
      <c r="N1008" s="107"/>
      <c r="O1008" s="108">
        <f ca="1">IF(D1008="цвет",SUM(O1009:INDIRECT("N"&amp;R1008)),IF(SUM(E1008:N1008)=0,"",SUM(E1008:N1008)))</f>
        <v>0</v>
      </c>
      <c r="P1008" s="109">
        <v>1936</v>
      </c>
      <c r="Q1008" s="110">
        <f t="shared" si="30"/>
        <v>1882</v>
      </c>
      <c r="R1008" s="111">
        <f t="shared" ca="1" si="31"/>
        <v>1011</v>
      </c>
      <c r="S1008" s="112">
        <f>IF(U1008&gt;0,ROUND((U1008),0),ROUND((P1008*$P$1),0))</f>
        <v>890</v>
      </c>
      <c r="T1008" s="113">
        <f ca="1">O1008*S1008</f>
        <v>0</v>
      </c>
      <c r="U1008" s="114">
        <f>VLOOKUP(C1008,Лист2!A$1:B$899,2,FALSE)</f>
        <v>890</v>
      </c>
      <c r="V1008" s="114"/>
      <c r="W1008" s="114"/>
    </row>
    <row r="1009" spans="1:23" customFormat="1" ht="17.25" thickBot="1" x14ac:dyDescent="0.3">
      <c r="A1009" s="138"/>
      <c r="B1009" s="209"/>
      <c r="C1009" s="115"/>
      <c r="D1009" s="134" t="s">
        <v>79</v>
      </c>
      <c r="E1009" s="144"/>
      <c r="F1009" s="131"/>
      <c r="G1009" s="131"/>
      <c r="H1009" s="131"/>
      <c r="I1009" s="131"/>
      <c r="J1009" s="131"/>
      <c r="K1009" s="131"/>
      <c r="L1009" s="131"/>
      <c r="M1009" s="131"/>
      <c r="N1009" s="131"/>
      <c r="O1009" s="118" t="str">
        <f ca="1">IF(D1009="цвет",SUM(O1010:INDIRECT("N"&amp;R1009)),IF(SUM(E1009:N1009)=0,"",SUM(E1009:N1009)))</f>
        <v/>
      </c>
      <c r="P1009" s="109" t="s">
        <v>54</v>
      </c>
      <c r="Q1009" s="110">
        <f t="shared" si="30"/>
        <v>1882</v>
      </c>
      <c r="R1009" s="111">
        <f t="shared" ca="1" si="31"/>
        <v>1011</v>
      </c>
      <c r="S1009" s="119"/>
      <c r="T1009" s="120"/>
      <c r="U1009" s="114" t="e">
        <f>VLOOKUP(C1009,Лист2!A$1:B$899,2,FALSE)</f>
        <v>#N/A</v>
      </c>
      <c r="V1009" s="114"/>
      <c r="W1009" s="114"/>
    </row>
    <row r="1010" spans="1:23" customFormat="1" ht="135" customHeight="1" x14ac:dyDescent="0.25">
      <c r="A1010" s="138"/>
      <c r="B1010" s="209"/>
      <c r="C1010" s="115"/>
      <c r="D1010" s="250" t="s">
        <v>650</v>
      </c>
      <c r="E1010" s="251"/>
      <c r="F1010" s="251"/>
      <c r="G1010" s="251"/>
      <c r="H1010" s="251"/>
      <c r="I1010" s="251"/>
      <c r="J1010" s="251"/>
      <c r="K1010" s="251"/>
      <c r="L1010" s="251"/>
      <c r="M1010" s="251"/>
      <c r="N1010" s="252"/>
      <c r="O1010" s="118" t="str">
        <f ca="1">IF(D1010="цвет",SUM(O1011:INDIRECT("N"&amp;R1010)),IF(SUM(E1010:N1010)=0,"",SUM(E1010:N1010)))</f>
        <v/>
      </c>
      <c r="P1010" s="109" t="s">
        <v>54</v>
      </c>
      <c r="Q1010" s="110">
        <f t="shared" si="30"/>
        <v>1882</v>
      </c>
      <c r="R1010" s="111">
        <f t="shared" ca="1" si="31"/>
        <v>1011</v>
      </c>
      <c r="S1010" s="119"/>
      <c r="T1010" s="120"/>
      <c r="U1010" s="114" t="e">
        <f>VLOOKUP(C1010,Лист2!A$1:B$899,2,FALSE)</f>
        <v>#N/A</v>
      </c>
      <c r="V1010" s="114"/>
      <c r="W1010" s="114"/>
    </row>
    <row r="1011" spans="1:23" customFormat="1" ht="17.45" customHeight="1" thickBot="1" x14ac:dyDescent="0.3">
      <c r="A1011" s="138"/>
      <c r="B1011" s="211"/>
      <c r="C1011" s="121"/>
      <c r="D1011" s="219" t="str">
        <f>HYPERLINK("https://miamia.ru/search/index.php?q="&amp;Q1011&amp;"&amp;s=Поиск?utm_source=Excel&amp;utm_medium=Nalichie&amp;utm_content="&amp;Q1011&amp;"","Посмотреть большую фотографию на сайте")</f>
        <v>Посмотреть большую фотографию на сайте</v>
      </c>
      <c r="E1011" s="220"/>
      <c r="F1011" s="220"/>
      <c r="G1011" s="220"/>
      <c r="H1011" s="220"/>
      <c r="I1011" s="220"/>
      <c r="J1011" s="220"/>
      <c r="K1011" s="220"/>
      <c r="L1011" s="220"/>
      <c r="M1011" s="220"/>
      <c r="N1011" s="221"/>
      <c r="O1011" s="118" t="str">
        <f ca="1">IF(D1011="цвет",SUM(O1012:INDIRECT("N"&amp;R1011)),IF(SUM(E1011:N1011)=0,"",SUM(E1011:N1011)))</f>
        <v/>
      </c>
      <c r="P1011" s="109" t="s">
        <v>54</v>
      </c>
      <c r="Q1011" s="110">
        <f t="shared" si="30"/>
        <v>1882</v>
      </c>
      <c r="R1011" s="111">
        <f t="shared" ca="1" si="31"/>
        <v>1011</v>
      </c>
      <c r="S1011" s="119"/>
      <c r="T1011" s="120"/>
      <c r="U1011" s="114" t="e">
        <f>VLOOKUP(C1011,Лист2!A$1:B$899,2,FALSE)</f>
        <v>#N/A</v>
      </c>
      <c r="V1011" s="114"/>
      <c r="W1011" s="114"/>
    </row>
    <row r="1012" spans="1:23" customFormat="1" ht="17.25" thickBot="1" x14ac:dyDescent="0.3">
      <c r="A1012" s="138"/>
      <c r="B1012" s="210" t="s">
        <v>649</v>
      </c>
      <c r="C1012" s="132">
        <v>1883</v>
      </c>
      <c r="D1012" s="104" t="s">
        <v>9</v>
      </c>
      <c r="E1012" s="105" t="s">
        <v>17</v>
      </c>
      <c r="F1012" s="105" t="s">
        <v>18</v>
      </c>
      <c r="G1012" s="105"/>
      <c r="H1012" s="105"/>
      <c r="I1012" s="105"/>
      <c r="J1012" s="105"/>
      <c r="K1012" s="105"/>
      <c r="L1012" s="105"/>
      <c r="M1012" s="105"/>
      <c r="N1012" s="107"/>
      <c r="O1012" s="108">
        <f ca="1">IF(D1012="цвет",SUM(O1013:INDIRECT("N"&amp;R1012)),IF(SUM(E1012:N1012)=0,"",SUM(E1012:N1012)))</f>
        <v>0</v>
      </c>
      <c r="P1012" s="109">
        <v>2324</v>
      </c>
      <c r="Q1012" s="110">
        <f t="shared" si="30"/>
        <v>1883</v>
      </c>
      <c r="R1012" s="111">
        <f t="shared" ca="1" si="31"/>
        <v>1015</v>
      </c>
      <c r="S1012" s="112">
        <f>IF(U1012&gt;0,ROUND((U1012),0),ROUND((P1012*$P$1),0))</f>
        <v>990</v>
      </c>
      <c r="T1012" s="113">
        <f ca="1">O1012*S1012</f>
        <v>0</v>
      </c>
      <c r="U1012" s="114">
        <f>VLOOKUP(C1012,Лист2!A$1:B$899,2,FALSE)</f>
        <v>990</v>
      </c>
      <c r="V1012" s="114"/>
      <c r="W1012" s="114"/>
    </row>
    <row r="1013" spans="1:23" customFormat="1" ht="17.25" thickBot="1" x14ac:dyDescent="0.3">
      <c r="A1013" s="138"/>
      <c r="B1013" s="209"/>
      <c r="C1013" s="115"/>
      <c r="D1013" s="134" t="s">
        <v>79</v>
      </c>
      <c r="E1013" s="131"/>
      <c r="F1013" s="144"/>
      <c r="G1013" s="131"/>
      <c r="H1013" s="131"/>
      <c r="I1013" s="131"/>
      <c r="J1013" s="131"/>
      <c r="K1013" s="131"/>
      <c r="L1013" s="131"/>
      <c r="M1013" s="131"/>
      <c r="N1013" s="131"/>
      <c r="O1013" s="118" t="str">
        <f ca="1">IF(D1013="цвет",SUM(O1014:INDIRECT("N"&amp;R1013)),IF(SUM(E1013:N1013)=0,"",SUM(E1013:N1013)))</f>
        <v/>
      </c>
      <c r="P1013" s="109" t="s">
        <v>54</v>
      </c>
      <c r="Q1013" s="110">
        <f t="shared" si="30"/>
        <v>1883</v>
      </c>
      <c r="R1013" s="111">
        <f t="shared" ca="1" si="31"/>
        <v>1015</v>
      </c>
      <c r="S1013" s="119"/>
      <c r="T1013" s="120"/>
      <c r="U1013" s="114" t="e">
        <f>VLOOKUP(C1013,Лист2!A$1:B$899,2,FALSE)</f>
        <v>#N/A</v>
      </c>
      <c r="V1013" s="114"/>
      <c r="W1013" s="114"/>
    </row>
    <row r="1014" spans="1:23" customFormat="1" ht="135" customHeight="1" x14ac:dyDescent="0.25">
      <c r="A1014" s="138"/>
      <c r="B1014" s="209"/>
      <c r="C1014" s="115"/>
      <c r="D1014" s="250" t="s">
        <v>651</v>
      </c>
      <c r="E1014" s="251"/>
      <c r="F1014" s="251"/>
      <c r="G1014" s="251"/>
      <c r="H1014" s="251"/>
      <c r="I1014" s="251"/>
      <c r="J1014" s="251"/>
      <c r="K1014" s="251"/>
      <c r="L1014" s="251"/>
      <c r="M1014" s="251"/>
      <c r="N1014" s="252"/>
      <c r="O1014" s="118" t="str">
        <f ca="1">IF(D1014="цвет",SUM(O1015:INDIRECT("N"&amp;R1014)),IF(SUM(E1014:N1014)=0,"",SUM(E1014:N1014)))</f>
        <v/>
      </c>
      <c r="P1014" s="109" t="s">
        <v>54</v>
      </c>
      <c r="Q1014" s="110">
        <f t="shared" si="30"/>
        <v>1883</v>
      </c>
      <c r="R1014" s="111">
        <f t="shared" ca="1" si="31"/>
        <v>1015</v>
      </c>
      <c r="S1014" s="119"/>
      <c r="T1014" s="120"/>
      <c r="U1014" s="114" t="e">
        <f>VLOOKUP(C1014,Лист2!A$1:B$899,2,FALSE)</f>
        <v>#N/A</v>
      </c>
      <c r="V1014" s="114"/>
      <c r="W1014" s="114"/>
    </row>
    <row r="1015" spans="1:23" customFormat="1" ht="17.45" customHeight="1" thickBot="1" x14ac:dyDescent="0.3">
      <c r="A1015" s="138"/>
      <c r="B1015" s="211"/>
      <c r="C1015" s="121"/>
      <c r="D1015" s="219" t="str">
        <f>HYPERLINK("https://miamia.ru/search/index.php?q="&amp;Q1015&amp;"&amp;s=Поиск?utm_source=Excel&amp;utm_medium=Nalichie&amp;utm_content="&amp;Q1015&amp;"","Посмотреть большую фотографию на сайте")</f>
        <v>Посмотреть большую фотографию на сайте</v>
      </c>
      <c r="E1015" s="220"/>
      <c r="F1015" s="220"/>
      <c r="G1015" s="220"/>
      <c r="H1015" s="220"/>
      <c r="I1015" s="220"/>
      <c r="J1015" s="220"/>
      <c r="K1015" s="220"/>
      <c r="L1015" s="220"/>
      <c r="M1015" s="220"/>
      <c r="N1015" s="221"/>
      <c r="O1015" s="118" t="str">
        <f ca="1">IF(D1015="цвет",SUM(O1016:INDIRECT("N"&amp;R1015)),IF(SUM(E1015:N1015)=0,"",SUM(E1015:N1015)))</f>
        <v/>
      </c>
      <c r="P1015" s="109" t="s">
        <v>54</v>
      </c>
      <c r="Q1015" s="110">
        <f t="shared" si="30"/>
        <v>1883</v>
      </c>
      <c r="R1015" s="111">
        <f t="shared" ca="1" si="31"/>
        <v>1015</v>
      </c>
      <c r="S1015" s="119"/>
      <c r="T1015" s="120"/>
      <c r="U1015" s="114" t="e">
        <f>VLOOKUP(C1015,Лист2!A$1:B$899,2,FALSE)</f>
        <v>#N/A</v>
      </c>
      <c r="V1015" s="114"/>
      <c r="W1015" s="114"/>
    </row>
    <row r="1016" spans="1:23" customFormat="1" ht="17.25" thickBot="1" x14ac:dyDescent="0.3">
      <c r="A1016" s="138"/>
      <c r="B1016" s="210" t="s">
        <v>649</v>
      </c>
      <c r="C1016" s="132">
        <v>1884</v>
      </c>
      <c r="D1016" s="104" t="s">
        <v>9</v>
      </c>
      <c r="E1016" s="105" t="s">
        <v>11</v>
      </c>
      <c r="F1016" s="105" t="s">
        <v>12</v>
      </c>
      <c r="G1016" s="105" t="s">
        <v>13</v>
      </c>
      <c r="H1016" s="105" t="s">
        <v>14</v>
      </c>
      <c r="I1016" s="105" t="s">
        <v>15</v>
      </c>
      <c r="J1016" s="105"/>
      <c r="K1016" s="105"/>
      <c r="L1016" s="105"/>
      <c r="M1016" s="105"/>
      <c r="N1016" s="107"/>
      <c r="O1016" s="108">
        <f ca="1">IF(D1016="цвет",SUM(O1017:INDIRECT("N"&amp;R1016)),IF(SUM(E1016:N1016)=0,"",SUM(E1016:N1016)))</f>
        <v>0</v>
      </c>
      <c r="P1016" s="109">
        <v>1936</v>
      </c>
      <c r="Q1016" s="110">
        <f t="shared" si="30"/>
        <v>1884</v>
      </c>
      <c r="R1016" s="111">
        <f t="shared" ca="1" si="31"/>
        <v>1019</v>
      </c>
      <c r="S1016" s="112">
        <f>IF(U1016&gt;0,ROUND((U1016),0),ROUND((P1016*$P$1),0))</f>
        <v>990</v>
      </c>
      <c r="T1016" s="113">
        <f ca="1">O1016*S1016</f>
        <v>0</v>
      </c>
      <c r="U1016" s="114">
        <f>VLOOKUP(C1016,Лист2!A$1:B$899,2,FALSE)</f>
        <v>990</v>
      </c>
      <c r="V1016" s="114"/>
      <c r="W1016" s="114"/>
    </row>
    <row r="1017" spans="1:23" customFormat="1" ht="17.25" thickBot="1" x14ac:dyDescent="0.3">
      <c r="A1017" s="138"/>
      <c r="B1017" s="209"/>
      <c r="C1017" s="115"/>
      <c r="D1017" s="134" t="s">
        <v>79</v>
      </c>
      <c r="E1017" s="144"/>
      <c r="F1017" s="144"/>
      <c r="G1017" s="144"/>
      <c r="H1017" s="144"/>
      <c r="I1017" s="144"/>
      <c r="J1017" s="131"/>
      <c r="K1017" s="131"/>
      <c r="L1017" s="131"/>
      <c r="M1017" s="131"/>
      <c r="N1017" s="131"/>
      <c r="O1017" s="118" t="str">
        <f ca="1">IF(D1017="цвет",SUM(O1018:INDIRECT("N"&amp;R1017)),IF(SUM(E1017:N1017)=0,"",SUM(E1017:N1017)))</f>
        <v/>
      </c>
      <c r="P1017" s="109" t="s">
        <v>54</v>
      </c>
      <c r="Q1017" s="110">
        <f t="shared" si="30"/>
        <v>1884</v>
      </c>
      <c r="R1017" s="111">
        <f t="shared" ca="1" si="31"/>
        <v>1019</v>
      </c>
      <c r="S1017" s="119"/>
      <c r="T1017" s="120"/>
      <c r="U1017" s="114" t="e">
        <f>VLOOKUP(C1017,Лист2!A$1:B$899,2,FALSE)</f>
        <v>#N/A</v>
      </c>
      <c r="V1017" s="114"/>
      <c r="W1017" s="114"/>
    </row>
    <row r="1018" spans="1:23" customFormat="1" ht="135" customHeight="1" x14ac:dyDescent="0.25">
      <c r="A1018" s="138"/>
      <c r="B1018" s="209"/>
      <c r="C1018" s="115"/>
      <c r="D1018" s="250" t="s">
        <v>652</v>
      </c>
      <c r="E1018" s="251"/>
      <c r="F1018" s="251"/>
      <c r="G1018" s="251"/>
      <c r="H1018" s="251"/>
      <c r="I1018" s="251"/>
      <c r="J1018" s="251"/>
      <c r="K1018" s="251"/>
      <c r="L1018" s="251"/>
      <c r="M1018" s="251"/>
      <c r="N1018" s="252"/>
      <c r="O1018" s="118" t="str">
        <f ca="1">IF(D1018="цвет",SUM(O1019:INDIRECT("N"&amp;R1018)),IF(SUM(E1018:N1018)=0,"",SUM(E1018:N1018)))</f>
        <v/>
      </c>
      <c r="P1018" s="109" t="s">
        <v>54</v>
      </c>
      <c r="Q1018" s="110">
        <f t="shared" si="30"/>
        <v>1884</v>
      </c>
      <c r="R1018" s="111">
        <f t="shared" ca="1" si="31"/>
        <v>1019</v>
      </c>
      <c r="S1018" s="119"/>
      <c r="T1018" s="120"/>
      <c r="U1018" s="114" t="e">
        <f>VLOOKUP(C1018,Лист2!A$1:B$899,2,FALSE)</f>
        <v>#N/A</v>
      </c>
      <c r="V1018" s="114"/>
      <c r="W1018" s="114"/>
    </row>
    <row r="1019" spans="1:23" customFormat="1" ht="17.45" customHeight="1" thickBot="1" x14ac:dyDescent="0.3">
      <c r="A1019" s="138"/>
      <c r="B1019" s="211"/>
      <c r="C1019" s="121"/>
      <c r="D1019" s="219" t="str">
        <f>HYPERLINK("https://miamia.ru/search/index.php?q="&amp;Q1019&amp;"&amp;s=Поиск?utm_source=Excel&amp;utm_medium=Nalichie&amp;utm_content="&amp;Q1019&amp;"","Посмотреть большую фотографию на сайте")</f>
        <v>Посмотреть большую фотографию на сайте</v>
      </c>
      <c r="E1019" s="220"/>
      <c r="F1019" s="220"/>
      <c r="G1019" s="220"/>
      <c r="H1019" s="220"/>
      <c r="I1019" s="220"/>
      <c r="J1019" s="220"/>
      <c r="K1019" s="220"/>
      <c r="L1019" s="220"/>
      <c r="M1019" s="220"/>
      <c r="N1019" s="221"/>
      <c r="O1019" s="118" t="str">
        <f ca="1">IF(D1019="цвет",SUM(O1020:INDIRECT("N"&amp;R1019)),IF(SUM(E1019:N1019)=0,"",SUM(E1019:N1019)))</f>
        <v/>
      </c>
      <c r="P1019" s="109" t="s">
        <v>54</v>
      </c>
      <c r="Q1019" s="110">
        <f t="shared" si="30"/>
        <v>1884</v>
      </c>
      <c r="R1019" s="111">
        <f t="shared" ca="1" si="31"/>
        <v>1019</v>
      </c>
      <c r="S1019" s="119"/>
      <c r="T1019" s="120"/>
      <c r="U1019" s="114" t="e">
        <f>VLOOKUP(C1019,Лист2!A$1:B$899,2,FALSE)</f>
        <v>#N/A</v>
      </c>
      <c r="V1019" s="114"/>
      <c r="W1019" s="114"/>
    </row>
    <row r="1020" spans="1:23" customFormat="1" ht="17.25" thickBot="1" x14ac:dyDescent="0.3">
      <c r="A1020" s="138"/>
      <c r="B1020" s="210" t="s">
        <v>649</v>
      </c>
      <c r="C1020" s="132">
        <v>1888</v>
      </c>
      <c r="D1020" s="104" t="s">
        <v>9</v>
      </c>
      <c r="E1020" s="105" t="s">
        <v>11</v>
      </c>
      <c r="F1020" s="105" t="s">
        <v>12</v>
      </c>
      <c r="G1020" s="105" t="s">
        <v>13</v>
      </c>
      <c r="H1020" s="105" t="s">
        <v>14</v>
      </c>
      <c r="I1020" s="105" t="s">
        <v>15</v>
      </c>
      <c r="J1020" s="105" t="s">
        <v>16</v>
      </c>
      <c r="K1020" s="105" t="s">
        <v>20</v>
      </c>
      <c r="L1020" s="105"/>
      <c r="M1020" s="105"/>
      <c r="N1020" s="107"/>
      <c r="O1020" s="108">
        <f ca="1">IF(D1020="цвет",SUM(O1021:INDIRECT("N"&amp;R1020)),IF(SUM(E1020:N1020)=0,"",SUM(E1020:N1020)))</f>
        <v>0</v>
      </c>
      <c r="P1020" s="109">
        <v>1677</v>
      </c>
      <c r="Q1020" s="110">
        <f t="shared" si="30"/>
        <v>1888</v>
      </c>
      <c r="R1020" s="111">
        <f t="shared" ca="1" si="31"/>
        <v>1023</v>
      </c>
      <c r="S1020" s="112">
        <f>IF(U1020&gt;0,ROUND((U1020),0),ROUND((P1020*$P$1),0))</f>
        <v>790</v>
      </c>
      <c r="T1020" s="113">
        <f ca="1">O1020*S1020</f>
        <v>0</v>
      </c>
      <c r="U1020" s="114">
        <f>VLOOKUP(C1020,Лист2!A$1:B$899,2,FALSE)</f>
        <v>790</v>
      </c>
      <c r="V1020" s="114"/>
      <c r="W1020" s="114"/>
    </row>
    <row r="1021" spans="1:23" customFormat="1" ht="17.25" thickBot="1" x14ac:dyDescent="0.3">
      <c r="A1021" s="138"/>
      <c r="B1021" s="209"/>
      <c r="C1021" s="115"/>
      <c r="D1021" s="134" t="s">
        <v>79</v>
      </c>
      <c r="E1021" s="144"/>
      <c r="F1021" s="144"/>
      <c r="G1021" s="131"/>
      <c r="H1021" s="131"/>
      <c r="I1021" s="131"/>
      <c r="J1021" s="131"/>
      <c r="K1021" s="144"/>
      <c r="L1021" s="131"/>
      <c r="M1021" s="131"/>
      <c r="N1021" s="131"/>
      <c r="O1021" s="118" t="str">
        <f ca="1">IF(D1021="цвет",SUM(O1022:INDIRECT("N"&amp;R1021)),IF(SUM(E1021:N1021)=0,"",SUM(E1021:N1021)))</f>
        <v/>
      </c>
      <c r="P1021" s="109" t="s">
        <v>54</v>
      </c>
      <c r="Q1021" s="110">
        <f t="shared" si="30"/>
        <v>1888</v>
      </c>
      <c r="R1021" s="111">
        <f t="shared" ca="1" si="31"/>
        <v>1023</v>
      </c>
      <c r="S1021" s="119"/>
      <c r="T1021" s="120"/>
      <c r="U1021" s="114" t="e">
        <f>VLOOKUP(C1021,Лист2!A$1:B$899,2,FALSE)</f>
        <v>#N/A</v>
      </c>
      <c r="V1021" s="114"/>
      <c r="W1021" s="114"/>
    </row>
    <row r="1022" spans="1:23" customFormat="1" ht="135" customHeight="1" x14ac:dyDescent="0.25">
      <c r="A1022" s="138"/>
      <c r="B1022" s="209"/>
      <c r="C1022" s="115"/>
      <c r="D1022" s="250" t="s">
        <v>653</v>
      </c>
      <c r="E1022" s="251"/>
      <c r="F1022" s="251"/>
      <c r="G1022" s="251"/>
      <c r="H1022" s="251"/>
      <c r="I1022" s="251"/>
      <c r="J1022" s="251"/>
      <c r="K1022" s="251"/>
      <c r="L1022" s="251"/>
      <c r="M1022" s="251"/>
      <c r="N1022" s="252"/>
      <c r="O1022" s="118" t="str">
        <f ca="1">IF(D1022="цвет",SUM(O1023:INDIRECT("N"&amp;R1022)),IF(SUM(E1022:N1022)=0,"",SUM(E1022:N1022)))</f>
        <v/>
      </c>
      <c r="P1022" s="109" t="s">
        <v>54</v>
      </c>
      <c r="Q1022" s="110">
        <f t="shared" si="30"/>
        <v>1888</v>
      </c>
      <c r="R1022" s="111">
        <f t="shared" ca="1" si="31"/>
        <v>1023</v>
      </c>
      <c r="S1022" s="119"/>
      <c r="T1022" s="120"/>
      <c r="U1022" s="114" t="e">
        <f>VLOOKUP(C1022,Лист2!A$1:B$899,2,FALSE)</f>
        <v>#N/A</v>
      </c>
      <c r="V1022" s="114"/>
      <c r="W1022" s="114"/>
    </row>
    <row r="1023" spans="1:23" customFormat="1" ht="17.45" customHeight="1" thickBot="1" x14ac:dyDescent="0.3">
      <c r="A1023" s="138"/>
      <c r="B1023" s="211"/>
      <c r="C1023" s="121"/>
      <c r="D1023" s="219" t="str">
        <f>HYPERLINK("https://miamia.ru/search/index.php?q="&amp;Q1023&amp;"&amp;s=Поиск?utm_source=Excel&amp;utm_medium=Nalichie&amp;utm_content="&amp;Q1023&amp;"","Посмотреть большую фотографию на сайте")</f>
        <v>Посмотреть большую фотографию на сайте</v>
      </c>
      <c r="E1023" s="220"/>
      <c r="F1023" s="220"/>
      <c r="G1023" s="220"/>
      <c r="H1023" s="220"/>
      <c r="I1023" s="220"/>
      <c r="J1023" s="220"/>
      <c r="K1023" s="220"/>
      <c r="L1023" s="220"/>
      <c r="M1023" s="220"/>
      <c r="N1023" s="221"/>
      <c r="O1023" s="118" t="str">
        <f ca="1">IF(D1023="цвет",SUM(O1024:INDIRECT("N"&amp;R1023)),IF(SUM(E1023:N1023)=0,"",SUM(E1023:N1023)))</f>
        <v/>
      </c>
      <c r="P1023" s="109" t="s">
        <v>54</v>
      </c>
      <c r="Q1023" s="110">
        <f t="shared" si="30"/>
        <v>1888</v>
      </c>
      <c r="R1023" s="111">
        <f t="shared" ca="1" si="31"/>
        <v>1023</v>
      </c>
      <c r="S1023" s="119"/>
      <c r="T1023" s="120"/>
      <c r="U1023" s="114" t="e">
        <f>VLOOKUP(C1023,Лист2!A$1:B$899,2,FALSE)</f>
        <v>#N/A</v>
      </c>
      <c r="V1023" s="114"/>
      <c r="W1023" s="114"/>
    </row>
    <row r="1024" spans="1:23" customFormat="1" ht="17.25" thickBot="1" x14ac:dyDescent="0.3">
      <c r="A1024" s="138"/>
      <c r="B1024" s="210" t="s">
        <v>649</v>
      </c>
      <c r="C1024" s="132">
        <v>1889</v>
      </c>
      <c r="D1024" s="104" t="s">
        <v>9</v>
      </c>
      <c r="E1024" s="105" t="s">
        <v>17</v>
      </c>
      <c r="F1024" s="105" t="s">
        <v>18</v>
      </c>
      <c r="G1024" s="105" t="s">
        <v>19</v>
      </c>
      <c r="H1024" s="105" t="s">
        <v>22</v>
      </c>
      <c r="I1024" s="105"/>
      <c r="J1024" s="105"/>
      <c r="K1024" s="105"/>
      <c r="L1024" s="105"/>
      <c r="M1024" s="105"/>
      <c r="N1024" s="107"/>
      <c r="O1024" s="108">
        <f ca="1">IF(D1024="цвет",SUM(O1025:INDIRECT("N"&amp;R1024)),IF(SUM(E1024:N1024)=0,"",SUM(E1024:N1024)))</f>
        <v>0</v>
      </c>
      <c r="P1024" s="109">
        <v>2324</v>
      </c>
      <c r="Q1024" s="110">
        <f t="shared" si="30"/>
        <v>1889</v>
      </c>
      <c r="R1024" s="111">
        <f t="shared" ca="1" si="31"/>
        <v>1027</v>
      </c>
      <c r="S1024" s="112">
        <f>IF(U1024&gt;0,ROUND((U1024),0),ROUND((P1024*$P$1),0))</f>
        <v>990</v>
      </c>
      <c r="T1024" s="113">
        <f ca="1">O1024*S1024</f>
        <v>0</v>
      </c>
      <c r="U1024" s="114">
        <f>VLOOKUP(C1024,Лист2!A$1:B$899,2,FALSE)</f>
        <v>990</v>
      </c>
      <c r="V1024" s="114"/>
      <c r="W1024" s="114"/>
    </row>
    <row r="1025" spans="1:26" customFormat="1" ht="17.25" thickBot="1" x14ac:dyDescent="0.3">
      <c r="A1025" s="138"/>
      <c r="B1025" s="209"/>
      <c r="C1025" s="115"/>
      <c r="D1025" s="134" t="s">
        <v>79</v>
      </c>
      <c r="E1025" s="144"/>
      <c r="F1025" s="131"/>
      <c r="G1025" s="144"/>
      <c r="H1025" s="131"/>
      <c r="I1025" s="131"/>
      <c r="J1025" s="131"/>
      <c r="K1025" s="131"/>
      <c r="L1025" s="131"/>
      <c r="M1025" s="131"/>
      <c r="N1025" s="131"/>
      <c r="O1025" s="118" t="str">
        <f ca="1">IF(D1025="цвет",SUM(O1026:INDIRECT("N"&amp;R1025)),IF(SUM(E1025:N1025)=0,"",SUM(E1025:N1025)))</f>
        <v/>
      </c>
      <c r="P1025" s="109" t="s">
        <v>54</v>
      </c>
      <c r="Q1025" s="110">
        <f t="shared" si="30"/>
        <v>1889</v>
      </c>
      <c r="R1025" s="111">
        <f t="shared" ca="1" si="31"/>
        <v>1027</v>
      </c>
      <c r="S1025" s="119"/>
      <c r="T1025" s="120"/>
      <c r="U1025" s="114" t="e">
        <f>VLOOKUP(C1025,Лист2!A$1:B$899,2,FALSE)</f>
        <v>#N/A</v>
      </c>
      <c r="V1025" s="114"/>
      <c r="W1025" s="114"/>
    </row>
    <row r="1026" spans="1:26" customFormat="1" ht="135" customHeight="1" x14ac:dyDescent="0.25">
      <c r="A1026" s="138"/>
      <c r="B1026" s="209"/>
      <c r="C1026" s="115"/>
      <c r="D1026" s="250" t="s">
        <v>654</v>
      </c>
      <c r="E1026" s="251"/>
      <c r="F1026" s="251"/>
      <c r="G1026" s="251"/>
      <c r="H1026" s="251"/>
      <c r="I1026" s="251"/>
      <c r="J1026" s="251"/>
      <c r="K1026" s="251"/>
      <c r="L1026" s="251"/>
      <c r="M1026" s="251"/>
      <c r="N1026" s="252"/>
      <c r="O1026" s="118" t="str">
        <f ca="1">IF(D1026="цвет",SUM(O1027:INDIRECT("N"&amp;R1026)),IF(SUM(E1026:N1026)=0,"",SUM(E1026:N1026)))</f>
        <v/>
      </c>
      <c r="P1026" s="109" t="s">
        <v>54</v>
      </c>
      <c r="Q1026" s="110">
        <f t="shared" si="30"/>
        <v>1889</v>
      </c>
      <c r="R1026" s="111">
        <f t="shared" ca="1" si="31"/>
        <v>1027</v>
      </c>
      <c r="S1026" s="119"/>
      <c r="T1026" s="120"/>
      <c r="U1026" s="114" t="e">
        <f>VLOOKUP(C1026,Лист2!A$1:B$899,2,FALSE)</f>
        <v>#N/A</v>
      </c>
      <c r="V1026" s="114"/>
      <c r="W1026" s="114"/>
    </row>
    <row r="1027" spans="1:26" customFormat="1" ht="17.45" customHeight="1" thickBot="1" x14ac:dyDescent="0.3">
      <c r="A1027" s="138"/>
      <c r="B1027" s="211"/>
      <c r="C1027" s="121"/>
      <c r="D1027" s="219" t="str">
        <f>HYPERLINK("https://miamia.ru/search/index.php?q="&amp;Q1027&amp;"&amp;s=Поиск?utm_source=Excel&amp;utm_medium=Nalichie&amp;utm_content="&amp;Q1027&amp;"","Посмотреть большую фотографию на сайте")</f>
        <v>Посмотреть большую фотографию на сайте</v>
      </c>
      <c r="E1027" s="220"/>
      <c r="F1027" s="220"/>
      <c r="G1027" s="220"/>
      <c r="H1027" s="220"/>
      <c r="I1027" s="220"/>
      <c r="J1027" s="220"/>
      <c r="K1027" s="220"/>
      <c r="L1027" s="220"/>
      <c r="M1027" s="220"/>
      <c r="N1027" s="221"/>
      <c r="O1027" s="118" t="str">
        <f ca="1">IF(D1027="цвет",SUM(O1028:INDIRECT("N"&amp;R1027)),IF(SUM(E1027:N1027)=0,"",SUM(E1027:N1027)))</f>
        <v/>
      </c>
      <c r="P1027" s="109" t="s">
        <v>54</v>
      </c>
      <c r="Q1027" s="110">
        <f t="shared" si="30"/>
        <v>1889</v>
      </c>
      <c r="R1027" s="111">
        <f t="shared" ca="1" si="31"/>
        <v>1027</v>
      </c>
      <c r="S1027" s="119"/>
      <c r="T1027" s="120"/>
      <c r="U1027" s="114" t="e">
        <f>VLOOKUP(C1027,Лист2!A$1:B$899,2,FALSE)</f>
        <v>#N/A</v>
      </c>
      <c r="V1027" s="114"/>
      <c r="W1027" s="114"/>
    </row>
    <row r="1028" spans="1:26" ht="23.1" customHeight="1" thickBot="1" x14ac:dyDescent="0.3">
      <c r="A1028" s="67"/>
      <c r="B1028" s="50" t="s">
        <v>98</v>
      </c>
      <c r="C1028" s="51"/>
      <c r="D1028" s="52"/>
      <c r="E1028" s="53"/>
      <c r="F1028" s="53"/>
      <c r="G1028" s="53"/>
      <c r="H1028" s="53"/>
      <c r="I1028" s="53"/>
      <c r="J1028" s="53"/>
      <c r="K1028" s="53"/>
      <c r="L1028" s="53"/>
      <c r="M1028" s="53"/>
      <c r="N1028" s="54"/>
      <c r="O1028" s="77" t="str">
        <f ca="1">IF(D1028="цвет",SUM(O1029:INDIRECT("N"&amp;R1028)),IF(SUM(E1028:N1028)=0,"",SUM(E1028:N1028)))</f>
        <v/>
      </c>
      <c r="P1028" s="55" t="s">
        <v>54</v>
      </c>
      <c r="Q1028" s="43">
        <f t="shared" si="30"/>
        <v>1889</v>
      </c>
      <c r="R1028" s="57">
        <f t="shared" ca="1" si="31"/>
        <v>1032</v>
      </c>
      <c r="U1028" s="114" t="e">
        <f>VLOOKUP(C1028,Лист2!A$1:B$899,2,FALSE)</f>
        <v>#N/A</v>
      </c>
    </row>
    <row r="1029" spans="1:26" ht="17.25" thickBot="1" x14ac:dyDescent="0.3">
      <c r="A1029" s="69"/>
      <c r="B1029" s="178" t="s">
        <v>96</v>
      </c>
      <c r="C1029" s="70">
        <v>1853</v>
      </c>
      <c r="D1029" s="87" t="s">
        <v>9</v>
      </c>
      <c r="E1029" s="84" t="s">
        <v>10</v>
      </c>
      <c r="F1029" s="84" t="s">
        <v>17</v>
      </c>
      <c r="G1029" s="84" t="s">
        <v>18</v>
      </c>
      <c r="H1029" s="84" t="s">
        <v>19</v>
      </c>
      <c r="I1029" s="10"/>
      <c r="J1029" s="10"/>
      <c r="K1029" s="10"/>
      <c r="L1029" s="10"/>
      <c r="M1029" s="10"/>
      <c r="N1029" s="85"/>
      <c r="O1029" s="65">
        <f ca="1">IF(D1029="цвет",SUM(O1030:INDIRECT("N"&amp;R1029)),IF(SUM(E1029:N1029)=0,"",SUM(E1029:N1029)))</f>
        <v>0</v>
      </c>
      <c r="P1029" s="55">
        <v>2453</v>
      </c>
      <c r="Q1029" s="43">
        <f t="shared" si="30"/>
        <v>1853</v>
      </c>
      <c r="R1029" s="57">
        <f t="shared" ca="1" si="31"/>
        <v>1032</v>
      </c>
      <c r="S1029" s="71">
        <f>IF(U1029&gt;0,ROUND((U1029),0),ROUND((P1029*$P$1),0))</f>
        <v>950</v>
      </c>
      <c r="T1029" s="72">
        <f ca="1">O1029*S1029</f>
        <v>0</v>
      </c>
      <c r="U1029" s="114">
        <f>VLOOKUP(C1029,Лист2!A$1:B$899,2,FALSE)</f>
        <v>950</v>
      </c>
    </row>
    <row r="1030" spans="1:26" ht="17.25" thickBot="1" x14ac:dyDescent="0.3">
      <c r="A1030" s="69"/>
      <c r="B1030" s="179"/>
      <c r="C1030" s="62"/>
      <c r="D1030" s="4" t="s">
        <v>97</v>
      </c>
      <c r="E1030" s="5"/>
      <c r="F1030" s="144"/>
      <c r="G1030" s="275"/>
      <c r="H1030" s="5"/>
      <c r="I1030" s="5"/>
      <c r="J1030" s="5"/>
      <c r="K1030" s="5"/>
      <c r="L1030" s="5"/>
      <c r="M1030" s="5"/>
      <c r="N1030" s="5"/>
      <c r="O1030" s="77" t="str">
        <f ca="1">IF(D1030="цвет",SUM(O1031:INDIRECT("N"&amp;R1030)),IF(SUM(E1030:N1030)=0,"",SUM(E1030:N1030)))</f>
        <v/>
      </c>
      <c r="P1030" s="55" t="s">
        <v>54</v>
      </c>
      <c r="Q1030" s="43">
        <f t="shared" si="30"/>
        <v>1853</v>
      </c>
      <c r="R1030" s="57">
        <f t="shared" ca="1" si="31"/>
        <v>1032</v>
      </c>
      <c r="S1030" s="56"/>
      <c r="T1030" s="63"/>
      <c r="U1030" s="114" t="e">
        <f>VLOOKUP(C1030,Лист2!A$1:B$899,2,FALSE)</f>
        <v>#N/A</v>
      </c>
    </row>
    <row r="1031" spans="1:26" ht="135" customHeight="1" x14ac:dyDescent="0.25">
      <c r="A1031" s="69"/>
      <c r="B1031" s="179"/>
      <c r="C1031" s="62"/>
      <c r="D1031" s="234" t="s">
        <v>256</v>
      </c>
      <c r="E1031" s="235"/>
      <c r="F1031" s="235"/>
      <c r="G1031" s="235"/>
      <c r="H1031" s="235"/>
      <c r="I1031" s="235"/>
      <c r="J1031" s="235"/>
      <c r="K1031" s="235"/>
      <c r="L1031" s="235"/>
      <c r="M1031" s="235"/>
      <c r="N1031" s="236"/>
      <c r="O1031" s="77" t="str">
        <f ca="1">IF(D1031="цвет",SUM(O1032:INDIRECT("N"&amp;R1031)),IF(SUM(E1031:N1031)=0,"",SUM(E1031:N1031)))</f>
        <v/>
      </c>
      <c r="P1031" s="55" t="s">
        <v>54</v>
      </c>
      <c r="Q1031" s="43">
        <f t="shared" si="30"/>
        <v>1853</v>
      </c>
      <c r="R1031" s="57">
        <f t="shared" ca="1" si="31"/>
        <v>1032</v>
      </c>
      <c r="S1031" s="56"/>
      <c r="T1031" s="63"/>
      <c r="U1031" s="114" t="e">
        <f>VLOOKUP(C1031,Лист2!A$1:B$899,2,FALSE)</f>
        <v>#N/A</v>
      </c>
    </row>
    <row r="1032" spans="1:26" ht="17.45" customHeight="1" thickBot="1" x14ac:dyDescent="0.3">
      <c r="A1032" s="69"/>
      <c r="B1032" s="180"/>
      <c r="C1032" s="64"/>
      <c r="D1032" s="219" t="str">
        <f>HYPERLINK("https://miamia.ru/search/index.php?q="&amp;Q1032&amp;"&amp;s=Поиск?utm_source=Excel&amp;utm_medium=Nalichie&amp;utm_content="&amp;Q1032&amp;"","Посмотреть большую фотографию на сайте")</f>
        <v>Посмотреть большую фотографию на сайте</v>
      </c>
      <c r="E1032" s="220"/>
      <c r="F1032" s="220"/>
      <c r="G1032" s="220"/>
      <c r="H1032" s="220"/>
      <c r="I1032" s="220"/>
      <c r="J1032" s="220"/>
      <c r="K1032" s="220"/>
      <c r="L1032" s="220"/>
      <c r="M1032" s="220"/>
      <c r="N1032" s="221"/>
      <c r="O1032" s="77" t="str">
        <f ca="1">IF(D1032="цвет",SUM(O1033:INDIRECT("N"&amp;R1032)),IF(SUM(E1032:N1032)=0,"",SUM(E1032:N1032)))</f>
        <v/>
      </c>
      <c r="P1032" s="55" t="s">
        <v>54</v>
      </c>
      <c r="Q1032" s="43">
        <f t="shared" si="30"/>
        <v>1853</v>
      </c>
      <c r="R1032" s="57">
        <f t="shared" ca="1" si="31"/>
        <v>1032</v>
      </c>
      <c r="S1032" s="56"/>
      <c r="T1032" s="63"/>
      <c r="U1032" s="114" t="e">
        <f>VLOOKUP(C1032,Лист2!A$1:B$899,2,FALSE)</f>
        <v>#N/A</v>
      </c>
    </row>
    <row r="1033" spans="1:26" ht="17.25" thickBot="1" x14ac:dyDescent="0.3">
      <c r="A1033" s="69"/>
      <c r="B1033" s="178" t="s">
        <v>96</v>
      </c>
      <c r="C1033" s="70">
        <v>1857</v>
      </c>
      <c r="D1033" s="87" t="s">
        <v>9</v>
      </c>
      <c r="E1033" s="84" t="s">
        <v>10</v>
      </c>
      <c r="F1033" s="84" t="s">
        <v>11</v>
      </c>
      <c r="G1033" s="84" t="s">
        <v>12</v>
      </c>
      <c r="H1033" s="61" t="s">
        <v>13</v>
      </c>
      <c r="I1033" s="10" t="s">
        <v>14</v>
      </c>
      <c r="J1033" s="10" t="s">
        <v>15</v>
      </c>
      <c r="K1033" s="10" t="s">
        <v>16</v>
      </c>
      <c r="L1033" s="10"/>
      <c r="M1033" s="10"/>
      <c r="N1033" s="85"/>
      <c r="O1033" s="65">
        <f ca="1">IF(D1033="цвет",SUM(O1034:INDIRECT("N"&amp;R1033)),IF(SUM(E1033:N1033)=0,"",SUM(E1033:N1033)))</f>
        <v>0</v>
      </c>
      <c r="P1033" s="55">
        <v>2453</v>
      </c>
      <c r="Q1033" s="43">
        <f t="shared" si="30"/>
        <v>1857</v>
      </c>
      <c r="R1033" s="57">
        <f t="shared" ca="1" si="31"/>
        <v>1036</v>
      </c>
      <c r="S1033" s="71">
        <f>IF(U1033&gt;0,ROUND((U1033),0),ROUND((P1033*$P$1),0))</f>
        <v>950</v>
      </c>
      <c r="T1033" s="72">
        <f ca="1">O1033*S1033</f>
        <v>0</v>
      </c>
      <c r="U1033" s="114">
        <f>VLOOKUP(C1033,Лист2!A$1:B$899,2,FALSE)</f>
        <v>950</v>
      </c>
    </row>
    <row r="1034" spans="1:26" ht="17.25" thickBot="1" x14ac:dyDescent="0.3">
      <c r="A1034" s="69"/>
      <c r="B1034" s="179"/>
      <c r="C1034" s="62"/>
      <c r="D1034" s="4" t="s">
        <v>97</v>
      </c>
      <c r="E1034" s="5"/>
      <c r="F1034" s="275"/>
      <c r="G1034" s="275"/>
      <c r="H1034" s="5"/>
      <c r="I1034" s="5"/>
      <c r="J1034" s="144"/>
      <c r="K1034" s="5"/>
      <c r="L1034" s="5"/>
      <c r="M1034" s="5"/>
      <c r="N1034" s="5"/>
      <c r="O1034" s="77" t="str">
        <f ca="1">IF(D1034="цвет",SUM(O1035:INDIRECT("N"&amp;R1034)),IF(SUM(E1034:N1034)=0,"",SUM(E1034:N1034)))</f>
        <v/>
      </c>
      <c r="P1034" s="55" t="s">
        <v>54</v>
      </c>
      <c r="Q1034" s="43">
        <f t="shared" si="30"/>
        <v>1857</v>
      </c>
      <c r="R1034" s="57">
        <f t="shared" ca="1" si="31"/>
        <v>1036</v>
      </c>
      <c r="S1034" s="56"/>
      <c r="T1034" s="63"/>
      <c r="U1034" s="114" t="e">
        <f>VLOOKUP(C1034,Лист2!A$1:B$899,2,FALSE)</f>
        <v>#N/A</v>
      </c>
    </row>
    <row r="1035" spans="1:26" ht="135" customHeight="1" x14ac:dyDescent="0.25">
      <c r="A1035" s="69"/>
      <c r="B1035" s="179"/>
      <c r="C1035" s="62"/>
      <c r="D1035" s="234" t="s">
        <v>257</v>
      </c>
      <c r="E1035" s="235"/>
      <c r="F1035" s="235"/>
      <c r="G1035" s="235"/>
      <c r="H1035" s="235"/>
      <c r="I1035" s="235"/>
      <c r="J1035" s="235"/>
      <c r="K1035" s="235"/>
      <c r="L1035" s="235"/>
      <c r="M1035" s="235"/>
      <c r="N1035" s="236"/>
      <c r="O1035" s="77" t="str">
        <f ca="1">IF(D1035="цвет",SUM(O1036:INDIRECT("N"&amp;R1035)),IF(SUM(E1035:N1035)=0,"",SUM(E1035:N1035)))</f>
        <v/>
      </c>
      <c r="P1035" s="55" t="s">
        <v>54</v>
      </c>
      <c r="Q1035" s="43">
        <f t="shared" ref="Q1035:Q1098" si="32">IF(C1035&lt;&gt;0,C1035,Q1034)</f>
        <v>1857</v>
      </c>
      <c r="R1035" s="57">
        <f t="shared" ref="R1035:R1098" ca="1" si="33">IF(D1035="Посмотреть большую фотографию на сайте",CELL("строка",O1035),R1036)</f>
        <v>1036</v>
      </c>
      <c r="S1035" s="56"/>
      <c r="T1035" s="63"/>
      <c r="U1035" s="114" t="e">
        <f>VLOOKUP(C1035,Лист2!A$1:B$899,2,FALSE)</f>
        <v>#N/A</v>
      </c>
    </row>
    <row r="1036" spans="1:26" ht="17.45" customHeight="1" thickBot="1" x14ac:dyDescent="0.3">
      <c r="A1036" s="69"/>
      <c r="B1036" s="180"/>
      <c r="C1036" s="64"/>
      <c r="D1036" s="219" t="str">
        <f>HYPERLINK("https://miamia.ru/search/index.php?q="&amp;Q1036&amp;"&amp;s=Поиск?utm_source=Excel&amp;utm_medium=Nalichie&amp;utm_content="&amp;Q1036&amp;"","Посмотреть большую фотографию на сайте")</f>
        <v>Посмотреть большую фотографию на сайте</v>
      </c>
      <c r="E1036" s="220"/>
      <c r="F1036" s="220"/>
      <c r="G1036" s="220"/>
      <c r="H1036" s="220"/>
      <c r="I1036" s="220"/>
      <c r="J1036" s="220"/>
      <c r="K1036" s="220"/>
      <c r="L1036" s="220"/>
      <c r="M1036" s="220"/>
      <c r="N1036" s="221"/>
      <c r="O1036" s="77" t="str">
        <f ca="1">IF(D1036="цвет",SUM(O1037:INDIRECT("N"&amp;R1036)),IF(SUM(E1036:N1036)=0,"",SUM(E1036:N1036)))</f>
        <v/>
      </c>
      <c r="P1036" s="55" t="s">
        <v>54</v>
      </c>
      <c r="Q1036" s="43">
        <f t="shared" si="32"/>
        <v>1857</v>
      </c>
      <c r="R1036" s="57">
        <f t="shared" ca="1" si="33"/>
        <v>1036</v>
      </c>
      <c r="S1036" s="56"/>
      <c r="T1036" s="63"/>
      <c r="U1036" s="114" t="e">
        <f>VLOOKUP(C1036,Лист2!A$1:B$899,2,FALSE)</f>
        <v>#N/A</v>
      </c>
    </row>
    <row r="1037" spans="1:26" customFormat="1" ht="23.1" customHeight="1" thickBot="1" x14ac:dyDescent="0.3">
      <c r="A1037" s="137"/>
      <c r="B1037" s="122" t="s">
        <v>68</v>
      </c>
      <c r="C1037" s="123"/>
      <c r="D1037" s="124"/>
      <c r="E1037" s="125"/>
      <c r="F1037" s="125"/>
      <c r="G1037" s="125"/>
      <c r="H1037" s="125"/>
      <c r="I1037" s="125"/>
      <c r="J1037" s="125"/>
      <c r="K1037" s="125"/>
      <c r="L1037" s="125"/>
      <c r="M1037" s="125"/>
      <c r="N1037" s="126"/>
      <c r="O1037" s="118" t="str">
        <f ca="1">IF(D1037="цвет",SUM(O1038:INDIRECT("N"&amp;R1037)),IF(SUM(E1037:N1037)=0,"",SUM(E1037:N1037)))</f>
        <v/>
      </c>
      <c r="P1037" s="109" t="s">
        <v>54</v>
      </c>
      <c r="Q1037" s="110">
        <f t="shared" si="32"/>
        <v>1857</v>
      </c>
      <c r="R1037" s="111">
        <f t="shared" ca="1" si="33"/>
        <v>1042</v>
      </c>
      <c r="S1037" s="114"/>
      <c r="T1037" s="114"/>
      <c r="U1037" s="114" t="e">
        <f>VLOOKUP(C1037,Лист2!A$1:B$899,2,FALSE)</f>
        <v>#N/A</v>
      </c>
      <c r="V1037" s="114"/>
      <c r="W1037" s="114"/>
      <c r="X1037" s="114"/>
      <c r="Y1037" s="114"/>
      <c r="Z1037" s="114"/>
    </row>
    <row r="1038" spans="1:26" customFormat="1" ht="17.25" thickBot="1" x14ac:dyDescent="0.3">
      <c r="A1038" s="138"/>
      <c r="B1038" s="181" t="s">
        <v>64</v>
      </c>
      <c r="C1038" s="132">
        <v>6245</v>
      </c>
      <c r="D1038" s="104" t="s">
        <v>9</v>
      </c>
      <c r="E1038" s="105" t="s">
        <v>13</v>
      </c>
      <c r="F1038" s="105" t="s">
        <v>14</v>
      </c>
      <c r="G1038" s="105" t="s">
        <v>15</v>
      </c>
      <c r="H1038" s="105" t="s">
        <v>16</v>
      </c>
      <c r="I1038" s="105" t="s">
        <v>16</v>
      </c>
      <c r="J1038" s="105"/>
      <c r="K1038" s="105"/>
      <c r="L1038" s="105"/>
      <c r="M1038" s="105"/>
      <c r="N1038" s="107"/>
      <c r="O1038" s="108">
        <f ca="1">IF(D1038="цвет",SUM(O1039:INDIRECT("N"&amp;R1038)),IF(SUM(E1038:N1038)=0,"",SUM(E1038:N1038)))</f>
        <v>0</v>
      </c>
      <c r="P1038" s="109">
        <v>1031</v>
      </c>
      <c r="Q1038" s="110">
        <f t="shared" si="32"/>
        <v>6245</v>
      </c>
      <c r="R1038" s="111">
        <f t="shared" ca="1" si="33"/>
        <v>1042</v>
      </c>
      <c r="S1038" s="112">
        <f>IF(U1038&gt;0,ROUND((U1038),0),ROUND((P1038*$P$1),0))</f>
        <v>650</v>
      </c>
      <c r="T1038" s="113">
        <f ca="1">O1038*S1038</f>
        <v>0</v>
      </c>
      <c r="U1038" s="114">
        <f>VLOOKUP(C1038,Лист2!A$1:B$899,2,FALSE)</f>
        <v>650</v>
      </c>
      <c r="V1038" s="114"/>
      <c r="W1038" s="114"/>
      <c r="X1038" s="114"/>
      <c r="Y1038" s="114"/>
      <c r="Z1038" s="114"/>
    </row>
    <row r="1039" spans="1:26" customFormat="1" ht="17.25" thickBot="1" x14ac:dyDescent="0.3">
      <c r="A1039" s="138"/>
      <c r="B1039" s="177"/>
      <c r="C1039" s="115"/>
      <c r="D1039" s="134" t="s">
        <v>28</v>
      </c>
      <c r="E1039" s="131"/>
      <c r="F1039" s="131"/>
      <c r="G1039" s="131"/>
      <c r="H1039" s="131"/>
      <c r="I1039" s="131"/>
      <c r="J1039" s="131"/>
      <c r="K1039" s="131"/>
      <c r="L1039" s="131"/>
      <c r="M1039" s="131"/>
      <c r="N1039" s="149"/>
      <c r="O1039" s="127" t="str">
        <f ca="1">IF(D1039="цвет",SUM(O1040:INDIRECT("N"&amp;R1039)),IF(SUM(E1039:N1039)=0,"",SUM(E1039:N1039)))</f>
        <v/>
      </c>
      <c r="P1039" s="109" t="s">
        <v>54</v>
      </c>
      <c r="Q1039" s="110">
        <f t="shared" si="32"/>
        <v>6245</v>
      </c>
      <c r="R1039" s="111">
        <f t="shared" ca="1" si="33"/>
        <v>1042</v>
      </c>
      <c r="S1039" s="146"/>
      <c r="T1039" s="120"/>
      <c r="U1039" s="114" t="e">
        <f>VLOOKUP(C1039,Лист2!A$1:B$899,2,FALSE)</f>
        <v>#N/A</v>
      </c>
      <c r="V1039" s="114"/>
      <c r="W1039" s="114"/>
      <c r="X1039" s="114"/>
      <c r="Y1039" s="114"/>
      <c r="Z1039" s="114"/>
    </row>
    <row r="1040" spans="1:26" customFormat="1" ht="17.25" thickBot="1" x14ac:dyDescent="0.3">
      <c r="A1040" s="138"/>
      <c r="B1040" s="177"/>
      <c r="C1040" s="115"/>
      <c r="D1040" s="134" t="s">
        <v>36</v>
      </c>
      <c r="E1040" s="131"/>
      <c r="F1040" s="144"/>
      <c r="G1040" s="131"/>
      <c r="H1040" s="131"/>
      <c r="I1040" s="131"/>
      <c r="J1040" s="131"/>
      <c r="K1040" s="131"/>
      <c r="L1040" s="131"/>
      <c r="M1040" s="131"/>
      <c r="N1040" s="131"/>
      <c r="O1040" s="118" t="str">
        <f ca="1">IF(D1040="цвет",SUM(O1041:INDIRECT("N"&amp;R1040)),IF(SUM(E1040:N1040)=0,"",SUM(E1040:N1040)))</f>
        <v/>
      </c>
      <c r="P1040" s="109" t="s">
        <v>54</v>
      </c>
      <c r="Q1040" s="110">
        <f t="shared" si="32"/>
        <v>6245</v>
      </c>
      <c r="R1040" s="111">
        <f t="shared" ca="1" si="33"/>
        <v>1042</v>
      </c>
      <c r="S1040" s="119"/>
      <c r="T1040" s="120"/>
      <c r="U1040" s="114" t="e">
        <f>VLOOKUP(C1040,Лист2!A$1:B$899,2,FALSE)</f>
        <v>#N/A</v>
      </c>
      <c r="V1040" s="114"/>
      <c r="W1040" s="114"/>
      <c r="X1040" s="114"/>
      <c r="Y1040" s="114"/>
      <c r="Z1040" s="114"/>
    </row>
    <row r="1041" spans="1:26" customFormat="1" ht="117" customHeight="1" x14ac:dyDescent="0.25">
      <c r="A1041" s="138"/>
      <c r="B1041" s="177"/>
      <c r="C1041" s="115"/>
      <c r="D1041" s="250" t="s">
        <v>460</v>
      </c>
      <c r="E1041" s="251"/>
      <c r="F1041" s="251"/>
      <c r="G1041" s="251"/>
      <c r="H1041" s="251"/>
      <c r="I1041" s="251"/>
      <c r="J1041" s="251"/>
      <c r="K1041" s="251"/>
      <c r="L1041" s="251"/>
      <c r="M1041" s="251"/>
      <c r="N1041" s="252"/>
      <c r="O1041" s="118" t="str">
        <f ca="1">IF(D1041="цвет",SUM(O1042:INDIRECT("N"&amp;R1041)),IF(SUM(E1041:N1041)=0,"",SUM(E1041:N1041)))</f>
        <v/>
      </c>
      <c r="P1041" s="109" t="s">
        <v>54</v>
      </c>
      <c r="Q1041" s="110">
        <f t="shared" si="32"/>
        <v>6245</v>
      </c>
      <c r="R1041" s="111">
        <f t="shared" ca="1" si="33"/>
        <v>1042</v>
      </c>
      <c r="S1041" s="119"/>
      <c r="T1041" s="120"/>
      <c r="U1041" s="114" t="e">
        <f>VLOOKUP(C1041,Лист2!A$1:B$899,2,FALSE)</f>
        <v>#N/A</v>
      </c>
      <c r="V1041" s="114"/>
      <c r="W1041" s="114"/>
      <c r="X1041" s="114"/>
      <c r="Y1041" s="114"/>
      <c r="Z1041" s="114"/>
    </row>
    <row r="1042" spans="1:26" customFormat="1" ht="17.45" customHeight="1" thickBot="1" x14ac:dyDescent="0.3">
      <c r="A1042" s="138"/>
      <c r="B1042" s="182"/>
      <c r="C1042" s="121"/>
      <c r="D1042" s="219" t="str">
        <f>HYPERLINK("https://miamia.ru/search/index.php?q="&amp;Q1042&amp;"&amp;s=Поиск?utm_source=Excel&amp;utm_medium=Nalichie&amp;utm_content="&amp;Q1042&amp;"","Посмотреть большую фотографию на сайте")</f>
        <v>Посмотреть большую фотографию на сайте</v>
      </c>
      <c r="E1042" s="220"/>
      <c r="F1042" s="220"/>
      <c r="G1042" s="220"/>
      <c r="H1042" s="220"/>
      <c r="I1042" s="220"/>
      <c r="J1042" s="220"/>
      <c r="K1042" s="220"/>
      <c r="L1042" s="220"/>
      <c r="M1042" s="220"/>
      <c r="N1042" s="221"/>
      <c r="O1042" s="118" t="str">
        <f ca="1">IF(D1042="цвет",SUM(O1043:INDIRECT("N"&amp;R1042)),IF(SUM(E1042:N1042)=0,"",SUM(E1042:N1042)))</f>
        <v/>
      </c>
      <c r="P1042" s="109" t="s">
        <v>54</v>
      </c>
      <c r="Q1042" s="110">
        <f t="shared" si="32"/>
        <v>6245</v>
      </c>
      <c r="R1042" s="111">
        <f t="shared" ca="1" si="33"/>
        <v>1042</v>
      </c>
      <c r="S1042" s="119"/>
      <c r="T1042" s="120"/>
      <c r="U1042" s="114" t="e">
        <f>VLOOKUP(C1042,Лист2!A$1:B$899,2,FALSE)</f>
        <v>#N/A</v>
      </c>
      <c r="V1042" s="114"/>
      <c r="W1042" s="114"/>
      <c r="X1042" s="114"/>
      <c r="Y1042" s="114"/>
      <c r="Z1042" s="114"/>
    </row>
    <row r="1043" spans="1:26" ht="23.1" customHeight="1" thickBot="1" x14ac:dyDescent="0.3">
      <c r="A1043" s="67"/>
      <c r="B1043" s="50" t="s">
        <v>468</v>
      </c>
      <c r="C1043" s="51"/>
      <c r="D1043" s="52"/>
      <c r="E1043" s="53"/>
      <c r="F1043" s="53"/>
      <c r="G1043" s="53"/>
      <c r="H1043" s="53"/>
      <c r="I1043" s="53"/>
      <c r="J1043" s="53"/>
      <c r="K1043" s="53"/>
      <c r="L1043" s="53"/>
      <c r="M1043" s="53"/>
      <c r="N1043" s="54"/>
      <c r="O1043" s="77" t="str">
        <f ca="1">IF(D1043="цвет",SUM(O1044:INDIRECT("N"&amp;R1043)),IF(SUM(E1043:N1043)=0,"",SUM(E1043:N1043)))</f>
        <v/>
      </c>
      <c r="P1043" s="55" t="s">
        <v>54</v>
      </c>
      <c r="Q1043" s="43">
        <f t="shared" si="32"/>
        <v>6245</v>
      </c>
      <c r="R1043" s="57">
        <f t="shared" ca="1" si="33"/>
        <v>1048</v>
      </c>
      <c r="U1043" s="114" t="e">
        <f>VLOOKUP(C1043,Лист2!A$1:B$899,2,FALSE)</f>
        <v>#N/A</v>
      </c>
    </row>
    <row r="1044" spans="1:26" ht="17.25" thickBot="1" x14ac:dyDescent="0.3">
      <c r="A1044" s="69"/>
      <c r="B1044" s="178" t="s">
        <v>421</v>
      </c>
      <c r="C1044" s="70">
        <v>1933</v>
      </c>
      <c r="D1044" s="87" t="s">
        <v>9</v>
      </c>
      <c r="E1044" s="84" t="s">
        <v>17</v>
      </c>
      <c r="F1044" s="84" t="s">
        <v>18</v>
      </c>
      <c r="G1044" s="61" t="s">
        <v>19</v>
      </c>
      <c r="H1044" s="10"/>
      <c r="I1044" s="10"/>
      <c r="J1044" s="10"/>
      <c r="K1044" s="8"/>
      <c r="L1044" s="95"/>
      <c r="M1044" s="8"/>
      <c r="N1044" s="85"/>
      <c r="O1044" s="65">
        <f ca="1">IF(D1044="цвет",SUM(O1045:INDIRECT("N"&amp;R1044)),IF(SUM(E1044:N1044)=0,"",SUM(E1044:N1044)))</f>
        <v>0</v>
      </c>
      <c r="P1044" s="55">
        <v>1290</v>
      </c>
      <c r="Q1044" s="43">
        <f t="shared" si="32"/>
        <v>1933</v>
      </c>
      <c r="R1044" s="57">
        <f t="shared" ca="1" si="33"/>
        <v>1048</v>
      </c>
      <c r="S1044" s="71">
        <f>IF(U1044&gt;0,ROUND((U1044),0),ROUND((P1044*$P$1),0))</f>
        <v>850</v>
      </c>
      <c r="T1044" s="72">
        <f ca="1">O1044*S1044</f>
        <v>0</v>
      </c>
      <c r="U1044" s="114">
        <f>VLOOKUP(C1044,Лист2!A$1:B$899,2,FALSE)</f>
        <v>850</v>
      </c>
    </row>
    <row r="1045" spans="1:26" ht="17.25" thickBot="1" x14ac:dyDescent="0.3">
      <c r="A1045" s="69"/>
      <c r="B1045" s="179"/>
      <c r="C1045" s="62"/>
      <c r="D1045" s="4" t="s">
        <v>422</v>
      </c>
      <c r="E1045" s="5"/>
      <c r="F1045" s="5"/>
      <c r="G1045" s="5"/>
      <c r="H1045" s="5"/>
      <c r="I1045" s="5"/>
      <c r="J1045" s="5"/>
      <c r="K1045" s="5"/>
      <c r="L1045" s="5"/>
      <c r="M1045" s="5"/>
      <c r="N1045" s="5"/>
      <c r="O1045" s="77" t="str">
        <f ca="1">IF(D1045="цвет",SUM(O1046:INDIRECT("N"&amp;R1045)),IF(SUM(E1045:N1045)=0,"",SUM(E1045:N1045)))</f>
        <v/>
      </c>
      <c r="P1045" s="55" t="s">
        <v>54</v>
      </c>
      <c r="Q1045" s="43">
        <f t="shared" si="32"/>
        <v>1933</v>
      </c>
      <c r="R1045" s="57">
        <f t="shared" ca="1" si="33"/>
        <v>1048</v>
      </c>
      <c r="S1045" s="56"/>
      <c r="T1045" s="63"/>
      <c r="U1045" s="114" t="e">
        <f>VLOOKUP(C1045,Лист2!A$1:B$899,2,FALSE)</f>
        <v>#N/A</v>
      </c>
    </row>
    <row r="1046" spans="1:26" ht="17.25" thickBot="1" x14ac:dyDescent="0.3">
      <c r="A1046" s="69"/>
      <c r="B1046" s="179"/>
      <c r="C1046" s="62"/>
      <c r="D1046" s="4" t="s">
        <v>28</v>
      </c>
      <c r="E1046" s="5"/>
      <c r="F1046" s="5"/>
      <c r="G1046" s="144"/>
      <c r="H1046" s="5"/>
      <c r="I1046" s="5"/>
      <c r="J1046" s="5"/>
      <c r="K1046" s="5"/>
      <c r="L1046" s="5"/>
      <c r="M1046" s="5"/>
      <c r="N1046" s="5"/>
      <c r="O1046" s="77" t="str">
        <f ca="1">IF(D1046="цвет",SUM(O1047:INDIRECT("N"&amp;R1046)),IF(SUM(E1046:N1046)=0,"",SUM(E1046:N1046)))</f>
        <v/>
      </c>
      <c r="P1046" s="55" t="s">
        <v>54</v>
      </c>
      <c r="Q1046" s="43">
        <f t="shared" si="32"/>
        <v>1933</v>
      </c>
      <c r="R1046" s="57">
        <f t="shared" ca="1" si="33"/>
        <v>1048</v>
      </c>
      <c r="S1046" s="56"/>
      <c r="T1046" s="63"/>
      <c r="U1046" s="114" t="e">
        <f>VLOOKUP(C1046,Лист2!A$1:B$899,2,FALSE)</f>
        <v>#N/A</v>
      </c>
    </row>
    <row r="1047" spans="1:26" ht="117.75" customHeight="1" x14ac:dyDescent="0.25">
      <c r="A1047" s="69"/>
      <c r="B1047" s="179"/>
      <c r="C1047" s="62"/>
      <c r="D1047" s="234" t="s">
        <v>423</v>
      </c>
      <c r="E1047" s="235"/>
      <c r="F1047" s="235"/>
      <c r="G1047" s="235"/>
      <c r="H1047" s="235"/>
      <c r="I1047" s="235"/>
      <c r="J1047" s="235"/>
      <c r="K1047" s="235"/>
      <c r="L1047" s="235"/>
      <c r="M1047" s="235"/>
      <c r="N1047" s="236"/>
      <c r="O1047" s="77" t="str">
        <f ca="1">IF(D1047="цвет",SUM(O1048:INDIRECT("N"&amp;R1047)),IF(SUM(E1047:N1047)=0,"",SUM(E1047:N1047)))</f>
        <v/>
      </c>
      <c r="P1047" s="55" t="s">
        <v>54</v>
      </c>
      <c r="Q1047" s="43">
        <f t="shared" si="32"/>
        <v>1933</v>
      </c>
      <c r="R1047" s="57">
        <f t="shared" ca="1" si="33"/>
        <v>1048</v>
      </c>
      <c r="S1047" s="56"/>
      <c r="T1047" s="63"/>
      <c r="U1047" s="114" t="e">
        <f>VLOOKUP(C1047,Лист2!A$1:B$899,2,FALSE)</f>
        <v>#N/A</v>
      </c>
    </row>
    <row r="1048" spans="1:26" ht="17.45" customHeight="1" thickBot="1" x14ac:dyDescent="0.3">
      <c r="A1048" s="69"/>
      <c r="B1048" s="180"/>
      <c r="C1048" s="64"/>
      <c r="D1048" s="219" t="str">
        <f>HYPERLINK("https://miamia.ru/search/index.php?q="&amp;Q1048&amp;"&amp;s=Поиск?utm_source=Excel&amp;utm_medium=Nalichie&amp;utm_content="&amp;Q1048&amp;"","Посмотреть большую фотографию на сайте")</f>
        <v>Посмотреть большую фотографию на сайте</v>
      </c>
      <c r="E1048" s="220"/>
      <c r="F1048" s="220"/>
      <c r="G1048" s="220"/>
      <c r="H1048" s="220"/>
      <c r="I1048" s="220"/>
      <c r="J1048" s="220"/>
      <c r="K1048" s="220"/>
      <c r="L1048" s="220"/>
      <c r="M1048" s="220"/>
      <c r="N1048" s="221"/>
      <c r="O1048" s="77" t="str">
        <f ca="1">IF(D1048="цвет",SUM(O1049:INDIRECT("N"&amp;R1048)),IF(SUM(E1048:N1048)=0,"",SUM(E1048:N1048)))</f>
        <v/>
      </c>
      <c r="P1048" s="55" t="s">
        <v>54</v>
      </c>
      <c r="Q1048" s="43">
        <f t="shared" si="32"/>
        <v>1933</v>
      </c>
      <c r="R1048" s="57">
        <f t="shared" ca="1" si="33"/>
        <v>1048</v>
      </c>
      <c r="S1048" s="56"/>
      <c r="T1048" s="63"/>
      <c r="U1048" s="114" t="e">
        <f>VLOOKUP(C1048,Лист2!A$1:B$899,2,FALSE)</f>
        <v>#N/A</v>
      </c>
    </row>
    <row r="1049" spans="1:26" ht="23.1" customHeight="1" thickBot="1" x14ac:dyDescent="0.3">
      <c r="A1049" s="67"/>
      <c r="B1049" s="50" t="s">
        <v>158</v>
      </c>
      <c r="C1049" s="51"/>
      <c r="D1049" s="52"/>
      <c r="E1049" s="53"/>
      <c r="F1049" s="53"/>
      <c r="G1049" s="53"/>
      <c r="H1049" s="53"/>
      <c r="I1049" s="53"/>
      <c r="J1049" s="53"/>
      <c r="K1049" s="53"/>
      <c r="L1049" s="53"/>
      <c r="M1049" s="53"/>
      <c r="N1049" s="54"/>
      <c r="O1049" s="77" t="str">
        <f ca="1">IF(D1049="цвет",SUM(O1050:INDIRECT("N"&amp;R1049)),IF(SUM(E1049:N1049)=0,"",SUM(E1049:N1049)))</f>
        <v/>
      </c>
      <c r="P1049" s="55" t="s">
        <v>54</v>
      </c>
      <c r="Q1049" s="43">
        <f t="shared" si="32"/>
        <v>1933</v>
      </c>
      <c r="R1049" s="57">
        <f t="shared" ca="1" si="33"/>
        <v>1053</v>
      </c>
      <c r="U1049" s="114" t="e">
        <f>VLOOKUP(C1049,Лист2!A$1:B$899,2,FALSE)</f>
        <v>#N/A</v>
      </c>
    </row>
    <row r="1050" spans="1:26" ht="17.25" thickBot="1" x14ac:dyDescent="0.3">
      <c r="A1050" s="69"/>
      <c r="B1050" s="230" t="s">
        <v>145</v>
      </c>
      <c r="C1050" s="70">
        <v>5260</v>
      </c>
      <c r="D1050" s="83" t="s">
        <v>9</v>
      </c>
      <c r="E1050" s="84" t="s">
        <v>17</v>
      </c>
      <c r="F1050" s="84" t="s">
        <v>18</v>
      </c>
      <c r="G1050" s="84" t="s">
        <v>19</v>
      </c>
      <c r="H1050" s="84"/>
      <c r="I1050" s="84"/>
      <c r="J1050" s="84"/>
      <c r="K1050" s="84"/>
      <c r="L1050" s="84"/>
      <c r="M1050" s="84"/>
      <c r="N1050" s="93"/>
      <c r="O1050" s="65">
        <f ca="1">IF(D1050="цвет",SUM(O1051:INDIRECT("N"&amp;R1050)),IF(SUM(E1050:N1050)=0,"",SUM(E1050:N1050)))</f>
        <v>0</v>
      </c>
      <c r="P1050" s="55">
        <v>1290</v>
      </c>
      <c r="Q1050" s="43">
        <f t="shared" si="32"/>
        <v>5260</v>
      </c>
      <c r="R1050" s="57">
        <f t="shared" ca="1" si="33"/>
        <v>1053</v>
      </c>
      <c r="S1050" s="71">
        <f>IF(U1050&gt;0,ROUND((U1050),0),ROUND((P1050*$P$1),0))</f>
        <v>950</v>
      </c>
      <c r="T1050" s="72">
        <f ca="1">O1050*S1050</f>
        <v>0</v>
      </c>
      <c r="U1050" s="114">
        <f>VLOOKUP(C1050,Лист2!A$1:B$899,2,FALSE)</f>
        <v>950</v>
      </c>
    </row>
    <row r="1051" spans="1:26" ht="17.25" thickBot="1" x14ac:dyDescent="0.3">
      <c r="A1051" s="69"/>
      <c r="B1051" s="231"/>
      <c r="C1051" s="62"/>
      <c r="D1051" s="4" t="s">
        <v>27</v>
      </c>
      <c r="E1051" s="5"/>
      <c r="F1051" s="144"/>
      <c r="G1051" s="144"/>
      <c r="H1051" s="5"/>
      <c r="I1051" s="5"/>
      <c r="J1051" s="5"/>
      <c r="K1051" s="5"/>
      <c r="L1051" s="5"/>
      <c r="M1051" s="5"/>
      <c r="N1051" s="5"/>
      <c r="O1051" s="77" t="str">
        <f ca="1">IF(D1051="цвет",SUM(O1052:INDIRECT("N"&amp;R1051)),IF(SUM(E1051:N1051)=0,"",SUM(E1051:N1051)))</f>
        <v/>
      </c>
      <c r="P1051" s="55" t="s">
        <v>54</v>
      </c>
      <c r="Q1051" s="43">
        <f t="shared" si="32"/>
        <v>5260</v>
      </c>
      <c r="R1051" s="57">
        <f t="shared" ca="1" si="33"/>
        <v>1053</v>
      </c>
      <c r="S1051" s="56"/>
      <c r="T1051" s="63"/>
      <c r="U1051" s="114" t="e">
        <f>VLOOKUP(C1051,Лист2!A$1:B$899,2,FALSE)</f>
        <v>#N/A</v>
      </c>
    </row>
    <row r="1052" spans="1:26" ht="135" customHeight="1" x14ac:dyDescent="0.25">
      <c r="A1052" s="69"/>
      <c r="B1052" s="231"/>
      <c r="C1052" s="62"/>
      <c r="D1052" s="234" t="s">
        <v>228</v>
      </c>
      <c r="E1052" s="235"/>
      <c r="F1052" s="235"/>
      <c r="G1052" s="235"/>
      <c r="H1052" s="235"/>
      <c r="I1052" s="235"/>
      <c r="J1052" s="235"/>
      <c r="K1052" s="235"/>
      <c r="L1052" s="235"/>
      <c r="M1052" s="235"/>
      <c r="N1052" s="236"/>
      <c r="O1052" s="77" t="str">
        <f ca="1">IF(D1052="цвет",SUM(O1053:INDIRECT("N"&amp;R1052)),IF(SUM(E1052:N1052)=0,"",SUM(E1052:N1052)))</f>
        <v/>
      </c>
      <c r="P1052" s="55" t="s">
        <v>54</v>
      </c>
      <c r="Q1052" s="43">
        <f t="shared" si="32"/>
        <v>5260</v>
      </c>
      <c r="R1052" s="57">
        <f t="shared" ca="1" si="33"/>
        <v>1053</v>
      </c>
      <c r="S1052" s="56"/>
      <c r="T1052" s="63"/>
      <c r="U1052" s="114" t="e">
        <f>VLOOKUP(C1052,Лист2!A$1:B$899,2,FALSE)</f>
        <v>#N/A</v>
      </c>
    </row>
    <row r="1053" spans="1:26" ht="17.45" customHeight="1" thickBot="1" x14ac:dyDescent="0.3">
      <c r="A1053" s="69"/>
      <c r="B1053" s="243"/>
      <c r="C1053" s="6"/>
      <c r="D1053" s="219" t="str">
        <f>HYPERLINK("https://miamia.ru/search/index.php?q="&amp;Q1053&amp;"&amp;s=Поиск?utm_source=Excel&amp;utm_medium=Nalichie&amp;utm_content="&amp;Q1053&amp;"","Посмотреть большую фотографию на сайте")</f>
        <v>Посмотреть большую фотографию на сайте</v>
      </c>
      <c r="E1053" s="220"/>
      <c r="F1053" s="220"/>
      <c r="G1053" s="220"/>
      <c r="H1053" s="220"/>
      <c r="I1053" s="220"/>
      <c r="J1053" s="220"/>
      <c r="K1053" s="220"/>
      <c r="L1053" s="220"/>
      <c r="M1053" s="220"/>
      <c r="N1053" s="221"/>
      <c r="O1053" s="77" t="str">
        <f ca="1">IF(D1053="цвет",SUM(O1054:INDIRECT("N"&amp;R1053)),IF(SUM(E1053:N1053)=0,"",SUM(E1053:N1053)))</f>
        <v/>
      </c>
      <c r="P1053" s="55" t="s">
        <v>54</v>
      </c>
      <c r="Q1053" s="43">
        <f t="shared" si="32"/>
        <v>5260</v>
      </c>
      <c r="R1053" s="57">
        <f t="shared" ca="1" si="33"/>
        <v>1053</v>
      </c>
      <c r="S1053" s="56"/>
      <c r="T1053" s="63"/>
      <c r="U1053" s="114" t="e">
        <f>VLOOKUP(C1053,Лист2!A$1:B$899,2,FALSE)</f>
        <v>#N/A</v>
      </c>
    </row>
    <row r="1054" spans="1:26" ht="17.25" thickBot="1" x14ac:dyDescent="0.3">
      <c r="A1054" s="69"/>
      <c r="B1054" s="230" t="s">
        <v>145</v>
      </c>
      <c r="C1054" s="70">
        <v>5262</v>
      </c>
      <c r="D1054" s="83" t="s">
        <v>9</v>
      </c>
      <c r="E1054" s="84" t="s">
        <v>11</v>
      </c>
      <c r="F1054" s="84" t="s">
        <v>12</v>
      </c>
      <c r="G1054" s="84" t="s">
        <v>13</v>
      </c>
      <c r="H1054" s="84" t="s">
        <v>14</v>
      </c>
      <c r="I1054" s="84" t="s">
        <v>15</v>
      </c>
      <c r="J1054" s="84" t="s">
        <v>16</v>
      </c>
      <c r="K1054" s="84" t="s">
        <v>20</v>
      </c>
      <c r="L1054" s="84" t="s">
        <v>21</v>
      </c>
      <c r="M1054" s="84"/>
      <c r="N1054" s="93"/>
      <c r="O1054" s="65">
        <f ca="1">IF(D1054="цвет",SUM(O1055:INDIRECT("N"&amp;R1054)),IF(SUM(E1054:N1054)=0,"",SUM(E1054:N1054)))</f>
        <v>0</v>
      </c>
      <c r="P1054" s="55">
        <v>1290</v>
      </c>
      <c r="Q1054" s="43">
        <f t="shared" si="32"/>
        <v>5262</v>
      </c>
      <c r="R1054" s="57">
        <f t="shared" ca="1" si="33"/>
        <v>1057</v>
      </c>
      <c r="S1054" s="71">
        <f>IF(U1054&gt;0,ROUND((U1054),0),ROUND((P1054*$P$1),0))</f>
        <v>950</v>
      </c>
      <c r="T1054" s="72">
        <f ca="1">O1054*S1054</f>
        <v>0</v>
      </c>
      <c r="U1054" s="114">
        <f>VLOOKUP(C1054,Лист2!A$1:B$899,2,FALSE)</f>
        <v>950</v>
      </c>
    </row>
    <row r="1055" spans="1:26" ht="17.25" thickBot="1" x14ac:dyDescent="0.3">
      <c r="A1055" s="69"/>
      <c r="B1055" s="231"/>
      <c r="C1055" s="62"/>
      <c r="D1055" s="4" t="s">
        <v>27</v>
      </c>
      <c r="E1055" s="275"/>
      <c r="F1055" s="5"/>
      <c r="G1055" s="5"/>
      <c r="H1055" s="144"/>
      <c r="I1055" s="5"/>
      <c r="J1055" s="5"/>
      <c r="K1055" s="5"/>
      <c r="L1055" s="5"/>
      <c r="M1055" s="5"/>
      <c r="N1055" s="5"/>
      <c r="O1055" s="77" t="str">
        <f ca="1">IF(D1055="цвет",SUM(O1056:INDIRECT("N"&amp;R1055)),IF(SUM(E1055:N1055)=0,"",SUM(E1055:N1055)))</f>
        <v/>
      </c>
      <c r="P1055" s="55" t="s">
        <v>54</v>
      </c>
      <c r="Q1055" s="43">
        <f t="shared" si="32"/>
        <v>5262</v>
      </c>
      <c r="R1055" s="57">
        <f t="shared" ca="1" si="33"/>
        <v>1057</v>
      </c>
      <c r="S1055" s="56"/>
      <c r="T1055" s="63"/>
      <c r="U1055" s="114" t="e">
        <f>VLOOKUP(C1055,Лист2!A$1:B$899,2,FALSE)</f>
        <v>#N/A</v>
      </c>
    </row>
    <row r="1056" spans="1:26" ht="135" customHeight="1" x14ac:dyDescent="0.25">
      <c r="A1056" s="69"/>
      <c r="B1056" s="231"/>
      <c r="C1056" s="62"/>
      <c r="D1056" s="234" t="s">
        <v>229</v>
      </c>
      <c r="E1056" s="235"/>
      <c r="F1056" s="235"/>
      <c r="G1056" s="235"/>
      <c r="H1056" s="235"/>
      <c r="I1056" s="235"/>
      <c r="J1056" s="235"/>
      <c r="K1056" s="235"/>
      <c r="L1056" s="235"/>
      <c r="M1056" s="235"/>
      <c r="N1056" s="236"/>
      <c r="O1056" s="77" t="str">
        <f ca="1">IF(D1056="цвет",SUM(O1057:INDIRECT("N"&amp;R1056)),IF(SUM(E1056:N1056)=0,"",SUM(E1056:N1056)))</f>
        <v/>
      </c>
      <c r="P1056" s="55" t="s">
        <v>54</v>
      </c>
      <c r="Q1056" s="43">
        <f t="shared" si="32"/>
        <v>5262</v>
      </c>
      <c r="R1056" s="57">
        <f t="shared" ca="1" si="33"/>
        <v>1057</v>
      </c>
      <c r="S1056" s="56"/>
      <c r="T1056" s="63"/>
      <c r="U1056" s="114" t="e">
        <f>VLOOKUP(C1056,Лист2!A$1:B$899,2,FALSE)</f>
        <v>#N/A</v>
      </c>
    </row>
    <row r="1057" spans="1:26" ht="17.45" customHeight="1" thickBot="1" x14ac:dyDescent="0.3">
      <c r="A1057" s="69"/>
      <c r="B1057" s="243"/>
      <c r="C1057" s="6"/>
      <c r="D1057" s="219" t="str">
        <f>HYPERLINK("https://miamia.ru/search/index.php?q="&amp;Q1057&amp;"&amp;s=Поиск?utm_source=Excel&amp;utm_medium=Nalichie&amp;utm_content="&amp;Q1057&amp;"","Посмотреть большую фотографию на сайте")</f>
        <v>Посмотреть большую фотографию на сайте</v>
      </c>
      <c r="E1057" s="220"/>
      <c r="F1057" s="220"/>
      <c r="G1057" s="220"/>
      <c r="H1057" s="220"/>
      <c r="I1057" s="220"/>
      <c r="J1057" s="220"/>
      <c r="K1057" s="220"/>
      <c r="L1057" s="220"/>
      <c r="M1057" s="220"/>
      <c r="N1057" s="221"/>
      <c r="O1057" s="77" t="str">
        <f ca="1">IF(D1057="цвет",SUM(O1058:INDIRECT("N"&amp;R1057)),IF(SUM(E1057:N1057)=0,"",SUM(E1057:N1057)))</f>
        <v/>
      </c>
      <c r="P1057" s="55" t="s">
        <v>54</v>
      </c>
      <c r="Q1057" s="43">
        <f t="shared" si="32"/>
        <v>5262</v>
      </c>
      <c r="R1057" s="57">
        <f t="shared" ca="1" si="33"/>
        <v>1057</v>
      </c>
      <c r="S1057" s="56"/>
      <c r="T1057" s="63"/>
      <c r="U1057" s="114" t="e">
        <f>VLOOKUP(C1057,Лист2!A$1:B$899,2,FALSE)</f>
        <v>#N/A</v>
      </c>
    </row>
    <row r="1058" spans="1:26" ht="17.25" thickBot="1" x14ac:dyDescent="0.3">
      <c r="A1058" s="69"/>
      <c r="B1058" s="230" t="s">
        <v>145</v>
      </c>
      <c r="C1058" s="70">
        <v>5265</v>
      </c>
      <c r="D1058" s="83" t="s">
        <v>9</v>
      </c>
      <c r="E1058" s="84" t="s">
        <v>11</v>
      </c>
      <c r="F1058" s="84" t="s">
        <v>12</v>
      </c>
      <c r="G1058" s="84" t="s">
        <v>13</v>
      </c>
      <c r="H1058" s="84" t="s">
        <v>14</v>
      </c>
      <c r="I1058" s="84" t="s">
        <v>15</v>
      </c>
      <c r="J1058" s="84" t="s">
        <v>16</v>
      </c>
      <c r="K1058" s="84" t="s">
        <v>20</v>
      </c>
      <c r="L1058" s="84" t="s">
        <v>21</v>
      </c>
      <c r="M1058" s="84"/>
      <c r="N1058" s="93"/>
      <c r="O1058" s="65">
        <f ca="1">IF(D1058="цвет",SUM(O1059:INDIRECT("N"&amp;R1058)),IF(SUM(E1058:N1058)=0,"",SUM(E1058:N1058)))</f>
        <v>0</v>
      </c>
      <c r="P1058" s="55">
        <v>1874</v>
      </c>
      <c r="Q1058" s="43">
        <f t="shared" si="32"/>
        <v>5265</v>
      </c>
      <c r="R1058" s="57">
        <f t="shared" ca="1" si="33"/>
        <v>1061</v>
      </c>
      <c r="S1058" s="71">
        <f>IF(U1058&gt;0,ROUND((U1058),0),ROUND((P1058*$P$1),0))</f>
        <v>1250</v>
      </c>
      <c r="T1058" s="72">
        <f ca="1">O1058*S1058</f>
        <v>0</v>
      </c>
      <c r="U1058" s="114">
        <f>VLOOKUP(C1058,Лист2!A$1:B$899,2,FALSE)</f>
        <v>1250</v>
      </c>
    </row>
    <row r="1059" spans="1:26" ht="17.25" thickBot="1" x14ac:dyDescent="0.3">
      <c r="A1059" s="69"/>
      <c r="B1059" s="231"/>
      <c r="C1059" s="62"/>
      <c r="D1059" s="4" t="s">
        <v>27</v>
      </c>
      <c r="E1059" s="144"/>
      <c r="F1059" s="5"/>
      <c r="G1059" s="5"/>
      <c r="H1059" s="5"/>
      <c r="I1059" s="5"/>
      <c r="J1059" s="5"/>
      <c r="K1059" s="5"/>
      <c r="L1059" s="5"/>
      <c r="M1059" s="5"/>
      <c r="N1059" s="5"/>
      <c r="O1059" s="77" t="str">
        <f ca="1">IF(D1059="цвет",SUM(O1060:INDIRECT("N"&amp;R1059)),IF(SUM(E1059:N1059)=0,"",SUM(E1059:N1059)))</f>
        <v/>
      </c>
      <c r="P1059" s="55" t="s">
        <v>54</v>
      </c>
      <c r="Q1059" s="43">
        <f t="shared" si="32"/>
        <v>5265</v>
      </c>
      <c r="R1059" s="57">
        <f t="shared" ca="1" si="33"/>
        <v>1061</v>
      </c>
      <c r="S1059" s="56"/>
      <c r="T1059" s="63"/>
      <c r="U1059" s="114" t="e">
        <f>VLOOKUP(C1059,Лист2!A$1:B$899,2,FALSE)</f>
        <v>#N/A</v>
      </c>
    </row>
    <row r="1060" spans="1:26" ht="135" customHeight="1" x14ac:dyDescent="0.25">
      <c r="A1060" s="69"/>
      <c r="B1060" s="231"/>
      <c r="C1060" s="62"/>
      <c r="D1060" s="234" t="s">
        <v>230</v>
      </c>
      <c r="E1060" s="235"/>
      <c r="F1060" s="235"/>
      <c r="G1060" s="235"/>
      <c r="H1060" s="235"/>
      <c r="I1060" s="235"/>
      <c r="J1060" s="235"/>
      <c r="K1060" s="235"/>
      <c r="L1060" s="235"/>
      <c r="M1060" s="235"/>
      <c r="N1060" s="236"/>
      <c r="O1060" s="77" t="str">
        <f ca="1">IF(D1060="цвет",SUM(O1061:INDIRECT("N"&amp;R1060)),IF(SUM(E1060:N1060)=0,"",SUM(E1060:N1060)))</f>
        <v/>
      </c>
      <c r="P1060" s="55" t="s">
        <v>54</v>
      </c>
      <c r="Q1060" s="43">
        <f t="shared" si="32"/>
        <v>5265</v>
      </c>
      <c r="R1060" s="57">
        <f t="shared" ca="1" si="33"/>
        <v>1061</v>
      </c>
      <c r="S1060" s="56"/>
      <c r="T1060" s="63"/>
      <c r="U1060" s="114" t="e">
        <f>VLOOKUP(C1060,Лист2!A$1:B$899,2,FALSE)</f>
        <v>#N/A</v>
      </c>
    </row>
    <row r="1061" spans="1:26" ht="17.45" customHeight="1" thickBot="1" x14ac:dyDescent="0.3">
      <c r="A1061" s="69"/>
      <c r="B1061" s="243"/>
      <c r="C1061" s="6"/>
      <c r="D1061" s="219" t="str">
        <f>HYPERLINK("https://miamia.ru/search/index.php?q="&amp;Q1061&amp;"&amp;s=Поиск?utm_source=Excel&amp;utm_medium=Nalichie&amp;utm_content="&amp;Q1061&amp;"","Посмотреть большую фотографию на сайте")</f>
        <v>Посмотреть большую фотографию на сайте</v>
      </c>
      <c r="E1061" s="220"/>
      <c r="F1061" s="220"/>
      <c r="G1061" s="220"/>
      <c r="H1061" s="220"/>
      <c r="I1061" s="220"/>
      <c r="J1061" s="220"/>
      <c r="K1061" s="220"/>
      <c r="L1061" s="220"/>
      <c r="M1061" s="220"/>
      <c r="N1061" s="221"/>
      <c r="O1061" s="77" t="str">
        <f ca="1">IF(D1061="цвет",SUM(O1062:INDIRECT("N"&amp;R1061)),IF(SUM(E1061:N1061)=0,"",SUM(E1061:N1061)))</f>
        <v/>
      </c>
      <c r="P1061" s="55" t="s">
        <v>54</v>
      </c>
      <c r="Q1061" s="43">
        <f t="shared" si="32"/>
        <v>5265</v>
      </c>
      <c r="R1061" s="57">
        <f t="shared" ca="1" si="33"/>
        <v>1061</v>
      </c>
      <c r="S1061" s="56"/>
      <c r="T1061" s="63"/>
      <c r="U1061" s="114" t="e">
        <f>VLOOKUP(C1061,Лист2!A$1:B$899,2,FALSE)</f>
        <v>#N/A</v>
      </c>
    </row>
    <row r="1062" spans="1:26" ht="17.25" thickBot="1" x14ac:dyDescent="0.3">
      <c r="A1062" s="69"/>
      <c r="B1062" s="230" t="s">
        <v>145</v>
      </c>
      <c r="C1062" s="70">
        <v>5266</v>
      </c>
      <c r="D1062" s="83" t="s">
        <v>9</v>
      </c>
      <c r="E1062" s="84" t="s">
        <v>11</v>
      </c>
      <c r="F1062" s="84" t="s">
        <v>12</v>
      </c>
      <c r="G1062" s="84" t="s">
        <v>13</v>
      </c>
      <c r="H1062" s="84" t="s">
        <v>14</v>
      </c>
      <c r="I1062" s="84" t="s">
        <v>15</v>
      </c>
      <c r="J1062" s="84" t="s">
        <v>16</v>
      </c>
      <c r="K1062" s="84" t="s">
        <v>20</v>
      </c>
      <c r="L1062" s="84" t="s">
        <v>21</v>
      </c>
      <c r="M1062" s="84"/>
      <c r="N1062" s="93"/>
      <c r="O1062" s="65">
        <f ca="1">IF(D1062="цвет",SUM(O1063:INDIRECT("N"&amp;R1062)),IF(SUM(E1062:N1062)=0,"",SUM(E1062:N1062)))</f>
        <v>0</v>
      </c>
      <c r="P1062" s="55">
        <v>1290</v>
      </c>
      <c r="Q1062" s="43">
        <f t="shared" si="32"/>
        <v>5266</v>
      </c>
      <c r="R1062" s="57">
        <f t="shared" ca="1" si="33"/>
        <v>1065</v>
      </c>
      <c r="S1062" s="71">
        <f>IF(U1062&gt;0,ROUND((U1062),0),ROUND((P1062*$P$1),0))</f>
        <v>1150</v>
      </c>
      <c r="T1062" s="72">
        <f ca="1">O1062*S1062</f>
        <v>0</v>
      </c>
      <c r="U1062" s="114">
        <f>VLOOKUP(C1062,Лист2!A$1:B$899,2,FALSE)</f>
        <v>1150</v>
      </c>
    </row>
    <row r="1063" spans="1:26" ht="17.25" thickBot="1" x14ac:dyDescent="0.3">
      <c r="A1063" s="69"/>
      <c r="B1063" s="231"/>
      <c r="C1063" s="62"/>
      <c r="D1063" s="4" t="s">
        <v>27</v>
      </c>
      <c r="E1063" s="275"/>
      <c r="F1063" s="5"/>
      <c r="G1063" s="5"/>
      <c r="H1063" s="5"/>
      <c r="I1063" s="5"/>
      <c r="J1063" s="5"/>
      <c r="K1063" s="5"/>
      <c r="L1063" s="5"/>
      <c r="M1063" s="5"/>
      <c r="N1063" s="5"/>
      <c r="O1063" s="77" t="str">
        <f ca="1">IF(D1063="цвет",SUM(O1064:INDIRECT("N"&amp;R1063)),IF(SUM(E1063:N1063)=0,"",SUM(E1063:N1063)))</f>
        <v/>
      </c>
      <c r="P1063" s="55" t="s">
        <v>54</v>
      </c>
      <c r="Q1063" s="43">
        <f t="shared" si="32"/>
        <v>5266</v>
      </c>
      <c r="R1063" s="57">
        <f t="shared" ca="1" si="33"/>
        <v>1065</v>
      </c>
      <c r="S1063" s="56"/>
      <c r="T1063" s="63"/>
      <c r="U1063" s="114" t="e">
        <f>VLOOKUP(C1063,Лист2!A$1:B$899,2,FALSE)</f>
        <v>#N/A</v>
      </c>
    </row>
    <row r="1064" spans="1:26" ht="135" customHeight="1" x14ac:dyDescent="0.25">
      <c r="A1064" s="69"/>
      <c r="B1064" s="231"/>
      <c r="C1064" s="62"/>
      <c r="D1064" s="234" t="s">
        <v>231</v>
      </c>
      <c r="E1064" s="235"/>
      <c r="F1064" s="235"/>
      <c r="G1064" s="235"/>
      <c r="H1064" s="235"/>
      <c r="I1064" s="235"/>
      <c r="J1064" s="235"/>
      <c r="K1064" s="235"/>
      <c r="L1064" s="235"/>
      <c r="M1064" s="235"/>
      <c r="N1064" s="236"/>
      <c r="O1064" s="77" t="str">
        <f ca="1">IF(D1064="цвет",SUM(O1065:INDIRECT("N"&amp;R1064)),IF(SUM(E1064:N1064)=0,"",SUM(E1064:N1064)))</f>
        <v/>
      </c>
      <c r="P1064" s="55" t="s">
        <v>54</v>
      </c>
      <c r="Q1064" s="43">
        <f t="shared" si="32"/>
        <v>5266</v>
      </c>
      <c r="R1064" s="57">
        <f t="shared" ca="1" si="33"/>
        <v>1065</v>
      </c>
      <c r="S1064" s="56"/>
      <c r="T1064" s="63"/>
      <c r="U1064" s="114" t="e">
        <f>VLOOKUP(C1064,Лист2!A$1:B$899,2,FALSE)</f>
        <v>#N/A</v>
      </c>
    </row>
    <row r="1065" spans="1:26" ht="17.45" customHeight="1" thickBot="1" x14ac:dyDescent="0.3">
      <c r="A1065" s="69"/>
      <c r="B1065" s="243"/>
      <c r="C1065" s="6"/>
      <c r="D1065" s="219" t="str">
        <f>HYPERLINK("https://miamia.ru/search/index.php?q="&amp;Q1065&amp;"&amp;s=Поиск?utm_source=Excel&amp;utm_medium=Nalichie&amp;utm_content="&amp;Q1065&amp;"","Посмотреть большую фотографию на сайте")</f>
        <v>Посмотреть большую фотографию на сайте</v>
      </c>
      <c r="E1065" s="220"/>
      <c r="F1065" s="220"/>
      <c r="G1065" s="220"/>
      <c r="H1065" s="220"/>
      <c r="I1065" s="220"/>
      <c r="J1065" s="220"/>
      <c r="K1065" s="220"/>
      <c r="L1065" s="220"/>
      <c r="M1065" s="220"/>
      <c r="N1065" s="221"/>
      <c r="O1065" s="77" t="str">
        <f ca="1">IF(D1065="цвет",SUM(O1066:INDIRECT("N"&amp;R1065)),IF(SUM(E1065:N1065)=0,"",SUM(E1065:N1065)))</f>
        <v/>
      </c>
      <c r="P1065" s="55" t="s">
        <v>54</v>
      </c>
      <c r="Q1065" s="43">
        <f t="shared" si="32"/>
        <v>5266</v>
      </c>
      <c r="R1065" s="57">
        <f t="shared" ca="1" si="33"/>
        <v>1065</v>
      </c>
      <c r="S1065" s="56"/>
      <c r="T1065" s="63"/>
      <c r="U1065" s="114" t="e">
        <f>VLOOKUP(C1065,Лист2!A$1:B$899,2,FALSE)</f>
        <v>#N/A</v>
      </c>
    </row>
    <row r="1066" spans="1:26" ht="17.25" thickBot="1" x14ac:dyDescent="0.3">
      <c r="A1066" s="69"/>
      <c r="B1066" s="230" t="s">
        <v>145</v>
      </c>
      <c r="C1066" s="70">
        <v>5267</v>
      </c>
      <c r="D1066" s="83" t="s">
        <v>9</v>
      </c>
      <c r="E1066" s="84" t="s">
        <v>11</v>
      </c>
      <c r="F1066" s="84" t="s">
        <v>12</v>
      </c>
      <c r="G1066" s="84" t="s">
        <v>13</v>
      </c>
      <c r="H1066" s="84" t="s">
        <v>14</v>
      </c>
      <c r="I1066" s="84" t="s">
        <v>15</v>
      </c>
      <c r="J1066" s="84" t="s">
        <v>16</v>
      </c>
      <c r="K1066" s="84" t="s">
        <v>20</v>
      </c>
      <c r="L1066" s="84" t="s">
        <v>21</v>
      </c>
      <c r="M1066" s="84"/>
      <c r="N1066" s="93"/>
      <c r="O1066" s="65">
        <f ca="1">IF(D1066="цвет",SUM(O1067:INDIRECT("N"&amp;R1066)),IF(SUM(E1066:N1066)=0,"",SUM(E1066:N1066)))</f>
        <v>0</v>
      </c>
      <c r="P1066" s="55">
        <v>1290</v>
      </c>
      <c r="Q1066" s="43">
        <f t="shared" si="32"/>
        <v>5267</v>
      </c>
      <c r="R1066" s="57">
        <f t="shared" ca="1" si="33"/>
        <v>1069</v>
      </c>
      <c r="S1066" s="71">
        <f>IF(U1066&gt;0,ROUND((U1066),0),ROUND((P1066*$P$1),0))</f>
        <v>950</v>
      </c>
      <c r="T1066" s="72">
        <f ca="1">O1066*S1066</f>
        <v>0</v>
      </c>
      <c r="U1066" s="114">
        <f>VLOOKUP(C1066,Лист2!A$1:B$899,2,FALSE)</f>
        <v>950</v>
      </c>
    </row>
    <row r="1067" spans="1:26" ht="17.25" thickBot="1" x14ac:dyDescent="0.3">
      <c r="A1067" s="69"/>
      <c r="B1067" s="231"/>
      <c r="C1067" s="62"/>
      <c r="D1067" s="4" t="s">
        <v>27</v>
      </c>
      <c r="E1067" s="275"/>
      <c r="F1067" s="144"/>
      <c r="G1067" s="5"/>
      <c r="H1067" s="5"/>
      <c r="I1067" s="5"/>
      <c r="J1067" s="144"/>
      <c r="K1067" s="5"/>
      <c r="L1067" s="5"/>
      <c r="M1067" s="5"/>
      <c r="N1067" s="5"/>
      <c r="O1067" s="77" t="str">
        <f ca="1">IF(D1067="цвет",SUM(O1068:INDIRECT("N"&amp;R1067)),IF(SUM(E1067:N1067)=0,"",SUM(E1067:N1067)))</f>
        <v/>
      </c>
      <c r="P1067" s="55" t="s">
        <v>54</v>
      </c>
      <c r="Q1067" s="43">
        <f t="shared" si="32"/>
        <v>5267</v>
      </c>
      <c r="R1067" s="57">
        <f t="shared" ca="1" si="33"/>
        <v>1069</v>
      </c>
      <c r="S1067" s="56"/>
      <c r="T1067" s="63"/>
      <c r="U1067" s="114" t="e">
        <f>VLOOKUP(C1067,Лист2!A$1:B$899,2,FALSE)</f>
        <v>#N/A</v>
      </c>
    </row>
    <row r="1068" spans="1:26" ht="135" customHeight="1" x14ac:dyDescent="0.25">
      <c r="A1068" s="69"/>
      <c r="B1068" s="231"/>
      <c r="C1068" s="62"/>
      <c r="D1068" s="234" t="s">
        <v>232</v>
      </c>
      <c r="E1068" s="235"/>
      <c r="F1068" s="235"/>
      <c r="G1068" s="235"/>
      <c r="H1068" s="235"/>
      <c r="I1068" s="235"/>
      <c r="J1068" s="235"/>
      <c r="K1068" s="235"/>
      <c r="L1068" s="235"/>
      <c r="M1068" s="235"/>
      <c r="N1068" s="236"/>
      <c r="O1068" s="77" t="str">
        <f ca="1">IF(D1068="цвет",SUM(O1069:INDIRECT("N"&amp;R1068)),IF(SUM(E1068:N1068)=0,"",SUM(E1068:N1068)))</f>
        <v/>
      </c>
      <c r="P1068" s="55" t="s">
        <v>54</v>
      </c>
      <c r="Q1068" s="43">
        <f t="shared" si="32"/>
        <v>5267</v>
      </c>
      <c r="R1068" s="57">
        <f t="shared" ca="1" si="33"/>
        <v>1069</v>
      </c>
      <c r="S1068" s="56"/>
      <c r="T1068" s="63"/>
      <c r="U1068" s="114" t="e">
        <f>VLOOKUP(C1068,Лист2!A$1:B$899,2,FALSE)</f>
        <v>#N/A</v>
      </c>
    </row>
    <row r="1069" spans="1:26" ht="17.45" customHeight="1" thickBot="1" x14ac:dyDescent="0.3">
      <c r="A1069" s="69"/>
      <c r="B1069" s="243"/>
      <c r="C1069" s="6"/>
      <c r="D1069" s="219" t="str">
        <f>HYPERLINK("https://miamia.ru/search/index.php?q="&amp;Q1069&amp;"&amp;s=Поиск?utm_source=Excel&amp;utm_medium=Nalichie&amp;utm_content="&amp;Q1069&amp;"","Посмотреть большую фотографию на сайте")</f>
        <v>Посмотреть большую фотографию на сайте</v>
      </c>
      <c r="E1069" s="220"/>
      <c r="F1069" s="220"/>
      <c r="G1069" s="220"/>
      <c r="H1069" s="220"/>
      <c r="I1069" s="220"/>
      <c r="J1069" s="220"/>
      <c r="K1069" s="220"/>
      <c r="L1069" s="220"/>
      <c r="M1069" s="220"/>
      <c r="N1069" s="221"/>
      <c r="O1069" s="77" t="str">
        <f ca="1">IF(D1069="цвет",SUM(O1070:INDIRECT("N"&amp;R1069)),IF(SUM(E1069:N1069)=0,"",SUM(E1069:N1069)))</f>
        <v/>
      </c>
      <c r="P1069" s="55" t="s">
        <v>54</v>
      </c>
      <c r="Q1069" s="43">
        <f t="shared" si="32"/>
        <v>5267</v>
      </c>
      <c r="R1069" s="57">
        <f t="shared" ca="1" si="33"/>
        <v>1069</v>
      </c>
      <c r="S1069" s="56"/>
      <c r="T1069" s="63"/>
      <c r="U1069" s="114" t="e">
        <f>VLOOKUP(C1069,Лист2!A$1:B$899,2,FALSE)</f>
        <v>#N/A</v>
      </c>
    </row>
    <row r="1070" spans="1:26" customFormat="1" ht="23.1" customHeight="1" thickBot="1" x14ac:dyDescent="0.3">
      <c r="A1070" s="137"/>
      <c r="B1070" s="122" t="s">
        <v>495</v>
      </c>
      <c r="C1070" s="123"/>
      <c r="D1070" s="124"/>
      <c r="E1070" s="125"/>
      <c r="F1070" s="125"/>
      <c r="G1070" s="125"/>
      <c r="H1070" s="125"/>
      <c r="I1070" s="125"/>
      <c r="J1070" s="125"/>
      <c r="K1070" s="125"/>
      <c r="L1070" s="125"/>
      <c r="M1070" s="125"/>
      <c r="N1070" s="126"/>
      <c r="O1070" s="118" t="str">
        <f ca="1">IF(D1070="цвет",SUM(O1071:INDIRECT("N"&amp;R1070)),IF(SUM(E1070:N1070)=0,"",SUM(E1070:N1070)))</f>
        <v/>
      </c>
      <c r="P1070" s="109" t="s">
        <v>54</v>
      </c>
      <c r="Q1070" s="110">
        <f t="shared" si="32"/>
        <v>5267</v>
      </c>
      <c r="R1070" s="111">
        <f t="shared" ca="1" si="33"/>
        <v>1074</v>
      </c>
      <c r="S1070" s="114"/>
      <c r="T1070" s="114"/>
      <c r="U1070" s="114" t="e">
        <f>VLOOKUP(C1070,Лист2!A$1:B$899,2,FALSE)</f>
        <v>#N/A</v>
      </c>
      <c r="V1070" s="114"/>
      <c r="W1070" s="114"/>
      <c r="X1070" s="114"/>
      <c r="Y1070" s="114"/>
      <c r="Z1070" s="114"/>
    </row>
    <row r="1071" spans="1:26" customFormat="1" ht="17.25" thickBot="1" x14ac:dyDescent="0.3">
      <c r="A1071" s="138"/>
      <c r="B1071" s="237" t="s">
        <v>496</v>
      </c>
      <c r="C1071" s="132">
        <v>5080</v>
      </c>
      <c r="D1071" s="104" t="s">
        <v>9</v>
      </c>
      <c r="E1071" s="105" t="s">
        <v>10</v>
      </c>
      <c r="F1071" s="105" t="s">
        <v>11</v>
      </c>
      <c r="G1071" s="105" t="s">
        <v>12</v>
      </c>
      <c r="H1071" s="105" t="s">
        <v>13</v>
      </c>
      <c r="I1071" s="105" t="s">
        <v>14</v>
      </c>
      <c r="J1071" s="105" t="s">
        <v>15</v>
      </c>
      <c r="K1071" s="105" t="s">
        <v>16</v>
      </c>
      <c r="L1071" s="105" t="s">
        <v>20</v>
      </c>
      <c r="M1071" s="105" t="s">
        <v>21</v>
      </c>
      <c r="N1071" s="105"/>
      <c r="O1071" s="108">
        <f ca="1">IF(D1071="цвет",SUM(O1072:INDIRECT("N"&amp;R1071)),IF(SUM(E1071:N1071)=0,"",SUM(E1071:N1071)))</f>
        <v>0</v>
      </c>
      <c r="P1071" s="109">
        <v>1290</v>
      </c>
      <c r="Q1071" s="110">
        <f t="shared" si="32"/>
        <v>5080</v>
      </c>
      <c r="R1071" s="111">
        <f t="shared" ca="1" si="33"/>
        <v>1074</v>
      </c>
      <c r="S1071" s="112">
        <f>IF(U1071&gt;0,ROUND((U1071),0),ROUND((P1071*$P$1),0))</f>
        <v>550</v>
      </c>
      <c r="T1071" s="113">
        <f ca="1">O1071*S1071</f>
        <v>0</v>
      </c>
      <c r="U1071" s="114">
        <f>VLOOKUP(C1071,Лист2!A$1:B$899,2,FALSE)</f>
        <v>550</v>
      </c>
      <c r="V1071" s="114"/>
      <c r="W1071" s="114"/>
      <c r="X1071" s="114"/>
      <c r="Y1071" s="114"/>
      <c r="Z1071" s="114"/>
    </row>
    <row r="1072" spans="1:26" customFormat="1" ht="17.25" thickBot="1" x14ac:dyDescent="0.3">
      <c r="A1072" s="138"/>
      <c r="B1072" s="225"/>
      <c r="C1072" s="115"/>
      <c r="D1072" s="187" t="s">
        <v>28</v>
      </c>
      <c r="E1072" s="276"/>
      <c r="F1072" s="277"/>
      <c r="G1072" s="277"/>
      <c r="H1072" s="276"/>
      <c r="I1072" s="117"/>
      <c r="J1072" s="277"/>
      <c r="K1072" s="277"/>
      <c r="L1072" s="276"/>
      <c r="M1072" s="117"/>
      <c r="N1072" s="117"/>
      <c r="O1072" s="118" t="str">
        <f ca="1">IF(D1072="цвет",SUM(O1073:INDIRECT("N"&amp;R1072)),IF(SUM(E1072:N1072)=0,"",SUM(E1072:N1072)))</f>
        <v/>
      </c>
      <c r="P1072" s="109" t="s">
        <v>54</v>
      </c>
      <c r="Q1072" s="110">
        <f t="shared" si="32"/>
        <v>5080</v>
      </c>
      <c r="R1072" s="111">
        <f t="shared" ca="1" si="33"/>
        <v>1074</v>
      </c>
      <c r="S1072" s="119"/>
      <c r="T1072" s="120"/>
      <c r="U1072" s="114" t="e">
        <f>VLOOKUP(C1072,Лист2!A$1:B$899,2,FALSE)</f>
        <v>#N/A</v>
      </c>
      <c r="V1072" s="114"/>
      <c r="W1072" s="114"/>
      <c r="X1072" s="114"/>
      <c r="Y1072" s="114"/>
      <c r="Z1072" s="114"/>
    </row>
    <row r="1073" spans="1:26" customFormat="1" ht="135" customHeight="1" x14ac:dyDescent="0.25">
      <c r="A1073" s="138"/>
      <c r="B1073" s="225"/>
      <c r="C1073" s="188"/>
      <c r="D1073" s="227" t="s">
        <v>497</v>
      </c>
      <c r="E1073" s="228"/>
      <c r="F1073" s="228"/>
      <c r="G1073" s="228"/>
      <c r="H1073" s="228"/>
      <c r="I1073" s="228"/>
      <c r="J1073" s="228"/>
      <c r="K1073" s="228"/>
      <c r="L1073" s="228"/>
      <c r="M1073" s="228"/>
      <c r="N1073" s="229"/>
      <c r="O1073" s="118" t="str">
        <f ca="1">IF(D1073="цвет",SUM(O1074:INDIRECT("N"&amp;R1073)),IF(SUM(E1073:N1073)=0,"",SUM(E1073:N1073)))</f>
        <v/>
      </c>
      <c r="P1073" s="109" t="s">
        <v>54</v>
      </c>
      <c r="Q1073" s="110">
        <f t="shared" si="32"/>
        <v>5080</v>
      </c>
      <c r="R1073" s="111">
        <f t="shared" ca="1" si="33"/>
        <v>1074</v>
      </c>
      <c r="S1073" s="119"/>
      <c r="T1073" s="120"/>
      <c r="U1073" s="114" t="e">
        <f>VLOOKUP(C1073,Лист2!A$1:B$899,2,FALSE)</f>
        <v>#N/A</v>
      </c>
      <c r="V1073" s="114"/>
      <c r="W1073" s="114"/>
      <c r="X1073" s="114"/>
      <c r="Y1073" s="114"/>
      <c r="Z1073" s="114"/>
    </row>
    <row r="1074" spans="1:26" customFormat="1" ht="17.45" customHeight="1" thickBot="1" x14ac:dyDescent="0.3">
      <c r="A1074" s="138"/>
      <c r="B1074" s="239"/>
      <c r="C1074" s="189"/>
      <c r="D1074" s="219" t="str">
        <f>HYPERLINK("https://miamia.ru/search/index.php?q="&amp;Q1074&amp;"&amp;s=Поиск?utm_source=Excel&amp;utm_medium=Nalichie&amp;utm_content="&amp;Q1074&amp;"","Посмотреть большую фотографию на сайте")</f>
        <v>Посмотреть большую фотографию на сайте</v>
      </c>
      <c r="E1074" s="220"/>
      <c r="F1074" s="220"/>
      <c r="G1074" s="220"/>
      <c r="H1074" s="220"/>
      <c r="I1074" s="220"/>
      <c r="J1074" s="220"/>
      <c r="K1074" s="220"/>
      <c r="L1074" s="220"/>
      <c r="M1074" s="220"/>
      <c r="N1074" s="221"/>
      <c r="O1074" s="118" t="str">
        <f ca="1">IF(D1074="цвет",SUM(O1075:INDIRECT("N"&amp;R1074)),IF(SUM(E1074:N1074)=0,"",SUM(E1074:N1074)))</f>
        <v/>
      </c>
      <c r="P1074" s="109" t="s">
        <v>54</v>
      </c>
      <c r="Q1074" s="110">
        <f t="shared" si="32"/>
        <v>5080</v>
      </c>
      <c r="R1074" s="111">
        <f t="shared" ca="1" si="33"/>
        <v>1074</v>
      </c>
      <c r="S1074" s="119"/>
      <c r="T1074" s="120"/>
      <c r="U1074" s="114" t="e">
        <f>VLOOKUP(C1074,Лист2!A$1:B$899,2,FALSE)</f>
        <v>#N/A</v>
      </c>
      <c r="V1074" s="114"/>
      <c r="W1074" s="114"/>
      <c r="X1074" s="114"/>
      <c r="Y1074" s="114"/>
      <c r="Z1074" s="114"/>
    </row>
    <row r="1075" spans="1:26" customFormat="1" ht="17.25" thickBot="1" x14ac:dyDescent="0.3">
      <c r="A1075" s="138"/>
      <c r="B1075" s="237" t="s">
        <v>496</v>
      </c>
      <c r="C1075" s="132">
        <v>5081</v>
      </c>
      <c r="D1075" s="104" t="s">
        <v>9</v>
      </c>
      <c r="E1075" s="105" t="s">
        <v>10</v>
      </c>
      <c r="F1075" s="105" t="s">
        <v>17</v>
      </c>
      <c r="G1075" s="105" t="s">
        <v>18</v>
      </c>
      <c r="H1075" s="105" t="s">
        <v>19</v>
      </c>
      <c r="I1075" s="105" t="s">
        <v>22</v>
      </c>
      <c r="J1075" s="105"/>
      <c r="K1075" s="105"/>
      <c r="L1075" s="105"/>
      <c r="M1075" s="105"/>
      <c r="N1075" s="105"/>
      <c r="O1075" s="108">
        <f ca="1">IF(D1075="цвет",SUM(O1076:INDIRECT("N"&amp;R1075)),IF(SUM(E1075:N1075)=0,"",SUM(E1075:N1075)))</f>
        <v>0</v>
      </c>
      <c r="P1075" s="109">
        <v>2324</v>
      </c>
      <c r="Q1075" s="110">
        <f t="shared" si="32"/>
        <v>5081</v>
      </c>
      <c r="R1075" s="111">
        <f t="shared" ca="1" si="33"/>
        <v>1078</v>
      </c>
      <c r="S1075" s="112">
        <f>IF(U1075&gt;0,ROUND((U1075),0),ROUND((P1075*$P$1),0))</f>
        <v>750</v>
      </c>
      <c r="T1075" s="113">
        <f ca="1">O1075*S1075</f>
        <v>0</v>
      </c>
      <c r="U1075" s="114">
        <f>VLOOKUP(C1075,Лист2!A$1:B$899,2,FALSE)</f>
        <v>750</v>
      </c>
      <c r="V1075" s="114"/>
      <c r="W1075" s="114"/>
      <c r="X1075" s="114"/>
      <c r="Y1075" s="114"/>
      <c r="Z1075" s="114"/>
    </row>
    <row r="1076" spans="1:26" customFormat="1" ht="17.25" thickBot="1" x14ac:dyDescent="0.3">
      <c r="A1076" s="138"/>
      <c r="B1076" s="225"/>
      <c r="C1076" s="115"/>
      <c r="D1076" s="187" t="s">
        <v>28</v>
      </c>
      <c r="E1076" s="276"/>
      <c r="F1076" s="277"/>
      <c r="G1076" s="276"/>
      <c r="H1076" s="117"/>
      <c r="I1076" s="117"/>
      <c r="J1076" s="117"/>
      <c r="K1076" s="117"/>
      <c r="L1076" s="117"/>
      <c r="M1076" s="117"/>
      <c r="N1076" s="117"/>
      <c r="O1076" s="118" t="str">
        <f ca="1">IF(D1076="цвет",SUM(O1077:INDIRECT("N"&amp;R1076)),IF(SUM(E1076:N1076)=0,"",SUM(E1076:N1076)))</f>
        <v/>
      </c>
      <c r="P1076" s="109" t="s">
        <v>54</v>
      </c>
      <c r="Q1076" s="110">
        <f t="shared" si="32"/>
        <v>5081</v>
      </c>
      <c r="R1076" s="111">
        <f t="shared" ca="1" si="33"/>
        <v>1078</v>
      </c>
      <c r="S1076" s="119"/>
      <c r="T1076" s="120"/>
      <c r="U1076" s="114" t="e">
        <f>VLOOKUP(C1076,Лист2!A$1:B$899,2,FALSE)</f>
        <v>#N/A</v>
      </c>
      <c r="V1076" s="114"/>
      <c r="W1076" s="114"/>
      <c r="X1076" s="114"/>
      <c r="Y1076" s="114"/>
      <c r="Z1076" s="114"/>
    </row>
    <row r="1077" spans="1:26" customFormat="1" ht="135" customHeight="1" x14ac:dyDescent="0.25">
      <c r="A1077" s="138"/>
      <c r="B1077" s="225"/>
      <c r="C1077" s="188"/>
      <c r="D1077" s="227" t="s">
        <v>498</v>
      </c>
      <c r="E1077" s="228"/>
      <c r="F1077" s="228"/>
      <c r="G1077" s="228"/>
      <c r="H1077" s="228"/>
      <c r="I1077" s="228"/>
      <c r="J1077" s="228"/>
      <c r="K1077" s="228"/>
      <c r="L1077" s="228"/>
      <c r="M1077" s="228"/>
      <c r="N1077" s="229"/>
      <c r="O1077" s="118" t="str">
        <f ca="1">IF(D1077="цвет",SUM(O1078:INDIRECT("N"&amp;R1077)),IF(SUM(E1077:N1077)=0,"",SUM(E1077:N1077)))</f>
        <v/>
      </c>
      <c r="P1077" s="109" t="s">
        <v>54</v>
      </c>
      <c r="Q1077" s="110">
        <f t="shared" si="32"/>
        <v>5081</v>
      </c>
      <c r="R1077" s="111">
        <f t="shared" ca="1" si="33"/>
        <v>1078</v>
      </c>
      <c r="S1077" s="119"/>
      <c r="T1077" s="120"/>
      <c r="U1077" s="114" t="e">
        <f>VLOOKUP(C1077,Лист2!A$1:B$899,2,FALSE)</f>
        <v>#N/A</v>
      </c>
      <c r="V1077" s="114"/>
      <c r="W1077" s="114"/>
      <c r="X1077" s="114"/>
      <c r="Y1077" s="114"/>
      <c r="Z1077" s="114"/>
    </row>
    <row r="1078" spans="1:26" customFormat="1" ht="17.45" customHeight="1" thickBot="1" x14ac:dyDescent="0.3">
      <c r="A1078" s="138"/>
      <c r="B1078" s="239"/>
      <c r="C1078" s="189"/>
      <c r="D1078" s="219" t="str">
        <f>HYPERLINK("https://miamia.ru/search/index.php?q="&amp;Q1078&amp;"&amp;s=Поиск?utm_source=Excel&amp;utm_medium=Nalichie&amp;utm_content="&amp;Q1078&amp;"","Посмотреть большую фотографию на сайте")</f>
        <v>Посмотреть большую фотографию на сайте</v>
      </c>
      <c r="E1078" s="220"/>
      <c r="F1078" s="220"/>
      <c r="G1078" s="220"/>
      <c r="H1078" s="220"/>
      <c r="I1078" s="220"/>
      <c r="J1078" s="220"/>
      <c r="K1078" s="220"/>
      <c r="L1078" s="220"/>
      <c r="M1078" s="220"/>
      <c r="N1078" s="221"/>
      <c r="O1078" s="118" t="str">
        <f ca="1">IF(D1078="цвет",SUM(O1079:INDIRECT("N"&amp;R1078)),IF(SUM(E1078:N1078)=0,"",SUM(E1078:N1078)))</f>
        <v/>
      </c>
      <c r="P1078" s="109" t="s">
        <v>54</v>
      </c>
      <c r="Q1078" s="110">
        <f t="shared" si="32"/>
        <v>5081</v>
      </c>
      <c r="R1078" s="111">
        <f t="shared" ca="1" si="33"/>
        <v>1078</v>
      </c>
      <c r="S1078" s="119"/>
      <c r="T1078" s="120"/>
      <c r="U1078" s="114" t="e">
        <f>VLOOKUP(C1078,Лист2!A$1:B$899,2,FALSE)</f>
        <v>#N/A</v>
      </c>
      <c r="V1078" s="114"/>
      <c r="W1078" s="114"/>
      <c r="X1078" s="114"/>
      <c r="Y1078" s="114"/>
      <c r="Z1078" s="114"/>
    </row>
    <row r="1079" spans="1:26" customFormat="1" ht="17.25" thickBot="1" x14ac:dyDescent="0.3">
      <c r="A1079" s="138"/>
      <c r="B1079" s="237" t="s">
        <v>496</v>
      </c>
      <c r="C1079" s="132">
        <v>5082</v>
      </c>
      <c r="D1079" s="104" t="s">
        <v>9</v>
      </c>
      <c r="E1079" s="105" t="s">
        <v>10</v>
      </c>
      <c r="F1079" s="105" t="s">
        <v>11</v>
      </c>
      <c r="G1079" s="105" t="s">
        <v>12</v>
      </c>
      <c r="H1079" s="105" t="s">
        <v>13</v>
      </c>
      <c r="I1079" s="105" t="s">
        <v>14</v>
      </c>
      <c r="J1079" s="105" t="s">
        <v>15</v>
      </c>
      <c r="K1079" s="105" t="s">
        <v>16</v>
      </c>
      <c r="L1079" s="105" t="s">
        <v>20</v>
      </c>
      <c r="M1079" s="105" t="s">
        <v>21</v>
      </c>
      <c r="N1079" s="105"/>
      <c r="O1079" s="108">
        <f ca="1">IF(D1079="цвет",SUM(O1080:INDIRECT("N"&amp;R1079)),IF(SUM(E1079:N1079)=0,"",SUM(E1079:N1079)))</f>
        <v>0</v>
      </c>
      <c r="P1079" s="109">
        <v>2065</v>
      </c>
      <c r="Q1079" s="110">
        <f t="shared" si="32"/>
        <v>5082</v>
      </c>
      <c r="R1079" s="111">
        <f t="shared" ca="1" si="33"/>
        <v>1082</v>
      </c>
      <c r="S1079" s="112">
        <f>IF(U1079&gt;0,ROUND((U1079),0),ROUND((P1079*$P$1),0))</f>
        <v>650</v>
      </c>
      <c r="T1079" s="113">
        <f ca="1">O1079*S1079</f>
        <v>0</v>
      </c>
      <c r="U1079" s="114">
        <f>VLOOKUP(C1079,Лист2!A$1:B$899,2,FALSE)</f>
        <v>650</v>
      </c>
      <c r="V1079" s="114"/>
      <c r="W1079" s="114"/>
      <c r="X1079" s="114"/>
      <c r="Y1079" s="114"/>
      <c r="Z1079" s="114"/>
    </row>
    <row r="1080" spans="1:26" customFormat="1" ht="17.25" thickBot="1" x14ac:dyDescent="0.3">
      <c r="A1080" s="138"/>
      <c r="B1080" s="225"/>
      <c r="C1080" s="115"/>
      <c r="D1080" s="187" t="s">
        <v>28</v>
      </c>
      <c r="E1080" s="117"/>
      <c r="F1080" s="276"/>
      <c r="G1080" s="117"/>
      <c r="H1080" s="117"/>
      <c r="I1080" s="117"/>
      <c r="J1080" s="117"/>
      <c r="K1080" s="117"/>
      <c r="L1080" s="117"/>
      <c r="M1080" s="117"/>
      <c r="N1080" s="117"/>
      <c r="O1080" s="118" t="str">
        <f ca="1">IF(D1080="цвет",SUM(O1081:INDIRECT("N"&amp;R1080)),IF(SUM(E1080:N1080)=0,"",SUM(E1080:N1080)))</f>
        <v/>
      </c>
      <c r="P1080" s="109" t="s">
        <v>54</v>
      </c>
      <c r="Q1080" s="110">
        <f t="shared" si="32"/>
        <v>5082</v>
      </c>
      <c r="R1080" s="111">
        <f t="shared" ca="1" si="33"/>
        <v>1082</v>
      </c>
      <c r="S1080" s="119"/>
      <c r="T1080" s="120"/>
      <c r="U1080" s="114" t="e">
        <f>VLOOKUP(C1080,Лист2!A$1:B$899,2,FALSE)</f>
        <v>#N/A</v>
      </c>
      <c r="V1080" s="114"/>
      <c r="W1080" s="114"/>
      <c r="X1080" s="114"/>
      <c r="Y1080" s="114"/>
      <c r="Z1080" s="114"/>
    </row>
    <row r="1081" spans="1:26" customFormat="1" ht="135" customHeight="1" x14ac:dyDescent="0.25">
      <c r="A1081" s="138"/>
      <c r="B1081" s="225"/>
      <c r="C1081" s="188"/>
      <c r="D1081" s="227" t="s">
        <v>499</v>
      </c>
      <c r="E1081" s="228"/>
      <c r="F1081" s="228"/>
      <c r="G1081" s="228"/>
      <c r="H1081" s="228"/>
      <c r="I1081" s="228"/>
      <c r="J1081" s="228"/>
      <c r="K1081" s="228"/>
      <c r="L1081" s="228"/>
      <c r="M1081" s="228"/>
      <c r="N1081" s="229"/>
      <c r="O1081" s="118" t="str">
        <f ca="1">IF(D1081="цвет",SUM(O1082:INDIRECT("N"&amp;R1081)),IF(SUM(E1081:N1081)=0,"",SUM(E1081:N1081)))</f>
        <v/>
      </c>
      <c r="P1081" s="109" t="s">
        <v>54</v>
      </c>
      <c r="Q1081" s="110">
        <f t="shared" si="32"/>
        <v>5082</v>
      </c>
      <c r="R1081" s="111">
        <f t="shared" ca="1" si="33"/>
        <v>1082</v>
      </c>
      <c r="S1081" s="119"/>
      <c r="T1081" s="120"/>
      <c r="U1081" s="114" t="e">
        <f>VLOOKUP(C1081,Лист2!A$1:B$899,2,FALSE)</f>
        <v>#N/A</v>
      </c>
      <c r="V1081" s="114"/>
      <c r="W1081" s="114"/>
      <c r="X1081" s="114"/>
      <c r="Y1081" s="114"/>
      <c r="Z1081" s="114"/>
    </row>
    <row r="1082" spans="1:26" customFormat="1" ht="17.45" customHeight="1" thickBot="1" x14ac:dyDescent="0.3">
      <c r="A1082" s="138"/>
      <c r="B1082" s="239"/>
      <c r="C1082" s="189"/>
      <c r="D1082" s="219" t="str">
        <f>HYPERLINK("https://miamia.ru/search/index.php?q="&amp;Q1082&amp;"&amp;s=Поиск?utm_source=Excel&amp;utm_medium=Nalichie&amp;utm_content="&amp;Q1082&amp;"","Посмотреть большую фотографию на сайте")</f>
        <v>Посмотреть большую фотографию на сайте</v>
      </c>
      <c r="E1082" s="220"/>
      <c r="F1082" s="220"/>
      <c r="G1082" s="220"/>
      <c r="H1082" s="220"/>
      <c r="I1082" s="220"/>
      <c r="J1082" s="220"/>
      <c r="K1082" s="220"/>
      <c r="L1082" s="220"/>
      <c r="M1082" s="220"/>
      <c r="N1082" s="221"/>
      <c r="O1082" s="118" t="str">
        <f ca="1">IF(D1082="цвет",SUM(O1083:INDIRECT("N"&amp;R1082)),IF(SUM(E1082:N1082)=0,"",SUM(E1082:N1082)))</f>
        <v/>
      </c>
      <c r="P1082" s="109" t="s">
        <v>54</v>
      </c>
      <c r="Q1082" s="110">
        <f t="shared" si="32"/>
        <v>5082</v>
      </c>
      <c r="R1082" s="111">
        <f t="shared" ca="1" si="33"/>
        <v>1082</v>
      </c>
      <c r="S1082" s="119"/>
      <c r="T1082" s="120"/>
      <c r="U1082" s="114" t="e">
        <f>VLOOKUP(C1082,Лист2!A$1:B$899,2,FALSE)</f>
        <v>#N/A</v>
      </c>
      <c r="V1082" s="114"/>
      <c r="W1082" s="114"/>
      <c r="X1082" s="114"/>
      <c r="Y1082" s="114"/>
      <c r="Z1082" s="114"/>
    </row>
    <row r="1083" spans="1:26" customFormat="1" ht="17.25" thickBot="1" x14ac:dyDescent="0.3">
      <c r="A1083" s="138"/>
      <c r="B1083" s="237" t="s">
        <v>496</v>
      </c>
      <c r="C1083" s="132">
        <v>5083</v>
      </c>
      <c r="D1083" s="104" t="s">
        <v>9</v>
      </c>
      <c r="E1083" s="105" t="s">
        <v>10</v>
      </c>
      <c r="F1083" s="105" t="s">
        <v>17</v>
      </c>
      <c r="G1083" s="105" t="s">
        <v>18</v>
      </c>
      <c r="H1083" s="105" t="s">
        <v>19</v>
      </c>
      <c r="I1083" s="105" t="s">
        <v>22</v>
      </c>
      <c r="J1083" s="105"/>
      <c r="K1083" s="105"/>
      <c r="L1083" s="105"/>
      <c r="M1083" s="105"/>
      <c r="N1083" s="105"/>
      <c r="O1083" s="108">
        <f ca="1">IF(D1083="цвет",SUM(O1084:INDIRECT("N"&amp;R1083)),IF(SUM(E1083:N1083)=0,"",SUM(E1083:N1083)))</f>
        <v>0</v>
      </c>
      <c r="P1083" s="109">
        <v>2194</v>
      </c>
      <c r="Q1083" s="110">
        <f t="shared" si="32"/>
        <v>5083</v>
      </c>
      <c r="R1083" s="111">
        <f t="shared" ca="1" si="33"/>
        <v>1086</v>
      </c>
      <c r="S1083" s="112">
        <f>IF(U1083&gt;0,ROUND((U1083),0),ROUND((P1083*$P$1),0))</f>
        <v>850</v>
      </c>
      <c r="T1083" s="113">
        <f ca="1">O1083*S1083</f>
        <v>0</v>
      </c>
      <c r="U1083" s="114">
        <f>VLOOKUP(C1083,Лист2!A$1:B$899,2,FALSE)</f>
        <v>850</v>
      </c>
      <c r="V1083" s="114"/>
      <c r="W1083" s="114"/>
      <c r="X1083" s="114"/>
      <c r="Y1083" s="114"/>
      <c r="Z1083" s="114"/>
    </row>
    <row r="1084" spans="1:26" customFormat="1" ht="17.25" thickBot="1" x14ac:dyDescent="0.3">
      <c r="A1084" s="138"/>
      <c r="B1084" s="225"/>
      <c r="C1084" s="115"/>
      <c r="D1084" s="187" t="s">
        <v>28</v>
      </c>
      <c r="E1084" s="117"/>
      <c r="F1084" s="277"/>
      <c r="G1084" s="277"/>
      <c r="H1084" s="277"/>
      <c r="I1084" s="276"/>
      <c r="J1084" s="117"/>
      <c r="K1084" s="117"/>
      <c r="L1084" s="117"/>
      <c r="M1084" s="117"/>
      <c r="N1084" s="117"/>
      <c r="O1084" s="118" t="str">
        <f ca="1">IF(D1084="цвет",SUM(O1085:INDIRECT("N"&amp;R1084)),IF(SUM(E1084:N1084)=0,"",SUM(E1084:N1084)))</f>
        <v/>
      </c>
      <c r="P1084" s="109" t="s">
        <v>54</v>
      </c>
      <c r="Q1084" s="110">
        <f t="shared" si="32"/>
        <v>5083</v>
      </c>
      <c r="R1084" s="111">
        <f t="shared" ca="1" si="33"/>
        <v>1086</v>
      </c>
      <c r="S1084" s="119"/>
      <c r="T1084" s="120"/>
      <c r="U1084" s="114" t="e">
        <f>VLOOKUP(C1084,Лист2!A$1:B$899,2,FALSE)</f>
        <v>#N/A</v>
      </c>
      <c r="V1084" s="114"/>
      <c r="W1084" s="114"/>
      <c r="X1084" s="114"/>
      <c r="Y1084" s="114"/>
      <c r="Z1084" s="114"/>
    </row>
    <row r="1085" spans="1:26" customFormat="1" ht="135" customHeight="1" x14ac:dyDescent="0.25">
      <c r="A1085" s="138"/>
      <c r="B1085" s="225"/>
      <c r="C1085" s="188"/>
      <c r="D1085" s="227" t="s">
        <v>500</v>
      </c>
      <c r="E1085" s="228"/>
      <c r="F1085" s="228"/>
      <c r="G1085" s="228"/>
      <c r="H1085" s="228"/>
      <c r="I1085" s="228"/>
      <c r="J1085" s="228"/>
      <c r="K1085" s="228"/>
      <c r="L1085" s="228"/>
      <c r="M1085" s="228"/>
      <c r="N1085" s="229"/>
      <c r="O1085" s="118" t="str">
        <f ca="1">IF(D1085="цвет",SUM(O1086:INDIRECT("N"&amp;R1085)),IF(SUM(E1085:N1085)=0,"",SUM(E1085:N1085)))</f>
        <v/>
      </c>
      <c r="P1085" s="109" t="s">
        <v>54</v>
      </c>
      <c r="Q1085" s="110">
        <f t="shared" si="32"/>
        <v>5083</v>
      </c>
      <c r="R1085" s="111">
        <f t="shared" ca="1" si="33"/>
        <v>1086</v>
      </c>
      <c r="S1085" s="119"/>
      <c r="T1085" s="120"/>
      <c r="U1085" s="114" t="e">
        <f>VLOOKUP(C1085,Лист2!A$1:B$899,2,FALSE)</f>
        <v>#N/A</v>
      </c>
      <c r="V1085" s="114"/>
      <c r="W1085" s="114"/>
      <c r="X1085" s="114"/>
      <c r="Y1085" s="114"/>
      <c r="Z1085" s="114"/>
    </row>
    <row r="1086" spans="1:26" customFormat="1" ht="17.45" customHeight="1" thickBot="1" x14ac:dyDescent="0.3">
      <c r="A1086" s="138"/>
      <c r="B1086" s="239"/>
      <c r="C1086" s="189"/>
      <c r="D1086" s="219" t="str">
        <f>HYPERLINK("https://miamia.ru/search/index.php?q="&amp;Q1086&amp;"&amp;s=Поиск?utm_source=Excel&amp;utm_medium=Nalichie&amp;utm_content="&amp;Q1086&amp;"","Посмотреть большую фотографию на сайте")</f>
        <v>Посмотреть большую фотографию на сайте</v>
      </c>
      <c r="E1086" s="220"/>
      <c r="F1086" s="220"/>
      <c r="G1086" s="220"/>
      <c r="H1086" s="220"/>
      <c r="I1086" s="220"/>
      <c r="J1086" s="220"/>
      <c r="K1086" s="220"/>
      <c r="L1086" s="220"/>
      <c r="M1086" s="220"/>
      <c r="N1086" s="221"/>
      <c r="O1086" s="118" t="str">
        <f ca="1">IF(D1086="цвет",SUM(O1087:INDIRECT("N"&amp;R1086)),IF(SUM(E1086:N1086)=0,"",SUM(E1086:N1086)))</f>
        <v/>
      </c>
      <c r="P1086" s="109" t="s">
        <v>54</v>
      </c>
      <c r="Q1086" s="110">
        <f t="shared" si="32"/>
        <v>5083</v>
      </c>
      <c r="R1086" s="111">
        <f t="shared" ca="1" si="33"/>
        <v>1086</v>
      </c>
      <c r="S1086" s="119"/>
      <c r="T1086" s="120"/>
      <c r="U1086" s="114" t="e">
        <f>VLOOKUP(C1086,Лист2!A$1:B$899,2,FALSE)</f>
        <v>#N/A</v>
      </c>
      <c r="V1086" s="114"/>
      <c r="W1086" s="114"/>
      <c r="X1086" s="114"/>
      <c r="Y1086" s="114"/>
      <c r="Z1086" s="114"/>
    </row>
    <row r="1087" spans="1:26" customFormat="1" ht="17.25" thickBot="1" x14ac:dyDescent="0.3">
      <c r="A1087" s="138"/>
      <c r="B1087" s="237" t="s">
        <v>496</v>
      </c>
      <c r="C1087" s="132">
        <v>5084</v>
      </c>
      <c r="D1087" s="104" t="s">
        <v>9</v>
      </c>
      <c r="E1087" s="105" t="s">
        <v>10</v>
      </c>
      <c r="F1087" s="105" t="s">
        <v>11</v>
      </c>
      <c r="G1087" s="105" t="s">
        <v>12</v>
      </c>
      <c r="H1087" s="105" t="s">
        <v>13</v>
      </c>
      <c r="I1087" s="105" t="s">
        <v>14</v>
      </c>
      <c r="J1087" s="105" t="s">
        <v>15</v>
      </c>
      <c r="K1087" s="105" t="s">
        <v>16</v>
      </c>
      <c r="L1087" s="105" t="s">
        <v>20</v>
      </c>
      <c r="M1087" s="105" t="s">
        <v>21</v>
      </c>
      <c r="N1087" s="105"/>
      <c r="O1087" s="108">
        <f ca="1">IF(D1087="цвет",SUM(O1088:INDIRECT("N"&amp;R1087)),IF(SUM(E1087:N1087)=0,"",SUM(E1087:N1087)))</f>
        <v>0</v>
      </c>
      <c r="P1087" s="109">
        <v>3099</v>
      </c>
      <c r="Q1087" s="110">
        <f t="shared" si="32"/>
        <v>5084</v>
      </c>
      <c r="R1087" s="111">
        <f t="shared" ca="1" si="33"/>
        <v>1090</v>
      </c>
      <c r="S1087" s="112">
        <f>IF(U1087&gt;0,ROUND((U1087),0),ROUND((P1087*$P$1),0))</f>
        <v>1150</v>
      </c>
      <c r="T1087" s="113">
        <f ca="1">O1087*S1087</f>
        <v>0</v>
      </c>
      <c r="U1087" s="114">
        <f>VLOOKUP(C1087,Лист2!A$1:B$899,2,FALSE)</f>
        <v>1150</v>
      </c>
      <c r="V1087" s="114"/>
      <c r="W1087" s="114"/>
      <c r="X1087" s="114"/>
      <c r="Y1087" s="114"/>
      <c r="Z1087" s="114"/>
    </row>
    <row r="1088" spans="1:26" customFormat="1" ht="17.25" thickBot="1" x14ac:dyDescent="0.3">
      <c r="A1088" s="138"/>
      <c r="B1088" s="225"/>
      <c r="C1088" s="115"/>
      <c r="D1088" s="187" t="s">
        <v>28</v>
      </c>
      <c r="E1088" s="117"/>
      <c r="F1088" s="276"/>
      <c r="G1088" s="117"/>
      <c r="H1088" s="117"/>
      <c r="I1088" s="117"/>
      <c r="J1088" s="117"/>
      <c r="K1088" s="117"/>
      <c r="L1088" s="117"/>
      <c r="M1088" s="117"/>
      <c r="N1088" s="117"/>
      <c r="O1088" s="118" t="str">
        <f ca="1">IF(D1088="цвет",SUM(O1089:INDIRECT("N"&amp;R1088)),IF(SUM(E1088:N1088)=0,"",SUM(E1088:N1088)))</f>
        <v/>
      </c>
      <c r="P1088" s="109" t="s">
        <v>54</v>
      </c>
      <c r="Q1088" s="110">
        <f t="shared" si="32"/>
        <v>5084</v>
      </c>
      <c r="R1088" s="111">
        <f t="shared" ca="1" si="33"/>
        <v>1090</v>
      </c>
      <c r="S1088" s="119"/>
      <c r="T1088" s="120"/>
      <c r="U1088" s="114" t="e">
        <f>VLOOKUP(C1088,Лист2!A$1:B$899,2,FALSE)</f>
        <v>#N/A</v>
      </c>
      <c r="V1088" s="114"/>
      <c r="W1088" s="114"/>
      <c r="X1088" s="114"/>
      <c r="Y1088" s="114"/>
      <c r="Z1088" s="114"/>
    </row>
    <row r="1089" spans="1:26" customFormat="1" ht="135" customHeight="1" x14ac:dyDescent="0.25">
      <c r="A1089" s="138"/>
      <c r="B1089" s="225"/>
      <c r="C1089" s="188"/>
      <c r="D1089" s="227" t="s">
        <v>501</v>
      </c>
      <c r="E1089" s="228"/>
      <c r="F1089" s="228"/>
      <c r="G1089" s="228"/>
      <c r="H1089" s="228"/>
      <c r="I1089" s="228"/>
      <c r="J1089" s="228"/>
      <c r="K1089" s="228"/>
      <c r="L1089" s="228"/>
      <c r="M1089" s="228"/>
      <c r="N1089" s="229"/>
      <c r="O1089" s="118" t="str">
        <f ca="1">IF(D1089="цвет",SUM(O1090:INDIRECT("N"&amp;R1089)),IF(SUM(E1089:N1089)=0,"",SUM(E1089:N1089)))</f>
        <v/>
      </c>
      <c r="P1089" s="109" t="s">
        <v>54</v>
      </c>
      <c r="Q1089" s="110">
        <f t="shared" si="32"/>
        <v>5084</v>
      </c>
      <c r="R1089" s="111">
        <f t="shared" ca="1" si="33"/>
        <v>1090</v>
      </c>
      <c r="S1089" s="119"/>
      <c r="T1089" s="120"/>
      <c r="U1089" s="114" t="e">
        <f>VLOOKUP(C1089,Лист2!A$1:B$899,2,FALSE)</f>
        <v>#N/A</v>
      </c>
      <c r="V1089" s="114"/>
      <c r="W1089" s="114"/>
      <c r="X1089" s="114"/>
      <c r="Y1089" s="114"/>
      <c r="Z1089" s="114"/>
    </row>
    <row r="1090" spans="1:26" customFormat="1" ht="17.45" customHeight="1" thickBot="1" x14ac:dyDescent="0.3">
      <c r="A1090" s="138"/>
      <c r="B1090" s="239"/>
      <c r="C1090" s="189"/>
      <c r="D1090" s="219" t="str">
        <f>HYPERLINK("https://miamia.ru/search/index.php?q="&amp;Q1090&amp;"&amp;s=Поиск?utm_source=Excel&amp;utm_medium=Nalichie&amp;utm_content="&amp;Q1090&amp;"","Посмотреть большую фотографию на сайте")</f>
        <v>Посмотреть большую фотографию на сайте</v>
      </c>
      <c r="E1090" s="220"/>
      <c r="F1090" s="220"/>
      <c r="G1090" s="220"/>
      <c r="H1090" s="220"/>
      <c r="I1090" s="220"/>
      <c r="J1090" s="220"/>
      <c r="K1090" s="220"/>
      <c r="L1090" s="220"/>
      <c r="M1090" s="220"/>
      <c r="N1090" s="221"/>
      <c r="O1090" s="118" t="str">
        <f ca="1">IF(D1090="цвет",SUM(O1091:INDIRECT("N"&amp;R1090)),IF(SUM(E1090:N1090)=0,"",SUM(E1090:N1090)))</f>
        <v/>
      </c>
      <c r="P1090" s="109" t="s">
        <v>54</v>
      </c>
      <c r="Q1090" s="110">
        <f t="shared" si="32"/>
        <v>5084</v>
      </c>
      <c r="R1090" s="111">
        <f t="shared" ca="1" si="33"/>
        <v>1090</v>
      </c>
      <c r="S1090" s="119"/>
      <c r="T1090" s="120"/>
      <c r="U1090" s="114" t="e">
        <f>VLOOKUP(C1090,Лист2!A$1:B$899,2,FALSE)</f>
        <v>#N/A</v>
      </c>
      <c r="V1090" s="114"/>
      <c r="W1090" s="114"/>
      <c r="X1090" s="114"/>
      <c r="Y1090" s="114"/>
      <c r="Z1090" s="114"/>
    </row>
    <row r="1091" spans="1:26" customFormat="1" ht="17.25" thickBot="1" x14ac:dyDescent="0.3">
      <c r="A1091" s="138"/>
      <c r="B1091" s="237" t="s">
        <v>496</v>
      </c>
      <c r="C1091" s="132">
        <v>5085</v>
      </c>
      <c r="D1091" s="104" t="s">
        <v>9</v>
      </c>
      <c r="E1091" s="105" t="s">
        <v>10</v>
      </c>
      <c r="F1091" s="105" t="s">
        <v>11</v>
      </c>
      <c r="G1091" s="105" t="s">
        <v>12</v>
      </c>
      <c r="H1091" s="105" t="s">
        <v>13</v>
      </c>
      <c r="I1091" s="105" t="s">
        <v>14</v>
      </c>
      <c r="J1091" s="105" t="s">
        <v>15</v>
      </c>
      <c r="K1091" s="105" t="s">
        <v>16</v>
      </c>
      <c r="L1091" s="105" t="s">
        <v>20</v>
      </c>
      <c r="M1091" s="105" t="s">
        <v>21</v>
      </c>
      <c r="N1091" s="105"/>
      <c r="O1091" s="108">
        <f ca="1">IF(D1091="цвет",SUM(O1092:INDIRECT("N"&amp;R1091)),IF(SUM(E1091:N1091)=0,"",SUM(E1091:N1091)))</f>
        <v>0</v>
      </c>
      <c r="P1091" s="109">
        <v>2970</v>
      </c>
      <c r="Q1091" s="110">
        <f t="shared" si="32"/>
        <v>5085</v>
      </c>
      <c r="R1091" s="111">
        <f t="shared" ca="1" si="33"/>
        <v>1094</v>
      </c>
      <c r="S1091" s="112">
        <f>IF(U1091&gt;0,ROUND((U1091),0),ROUND((P1091*$P$1),0))</f>
        <v>1150</v>
      </c>
      <c r="T1091" s="113">
        <f ca="1">O1091*S1091</f>
        <v>0</v>
      </c>
      <c r="U1091" s="114">
        <f>VLOOKUP(C1091,Лист2!A$1:B$899,2,FALSE)</f>
        <v>1150</v>
      </c>
      <c r="V1091" s="114"/>
      <c r="W1091" s="114"/>
      <c r="X1091" s="114"/>
      <c r="Y1091" s="114"/>
      <c r="Z1091" s="114"/>
    </row>
    <row r="1092" spans="1:26" customFormat="1" ht="17.25" thickBot="1" x14ac:dyDescent="0.3">
      <c r="A1092" s="138"/>
      <c r="B1092" s="225"/>
      <c r="C1092" s="115"/>
      <c r="D1092" s="187" t="s">
        <v>28</v>
      </c>
      <c r="E1092" s="276"/>
      <c r="F1092" s="277"/>
      <c r="G1092" s="277"/>
      <c r="H1092" s="117"/>
      <c r="I1092" s="117"/>
      <c r="J1092" s="117"/>
      <c r="K1092" s="117"/>
      <c r="L1092" s="117"/>
      <c r="M1092" s="117"/>
      <c r="N1092" s="117"/>
      <c r="O1092" s="118" t="str">
        <f ca="1">IF(D1092="цвет",SUM(O1093:INDIRECT("N"&amp;R1092)),IF(SUM(E1092:N1092)=0,"",SUM(E1092:N1092)))</f>
        <v/>
      </c>
      <c r="P1092" s="109" t="s">
        <v>54</v>
      </c>
      <c r="Q1092" s="110">
        <f t="shared" si="32"/>
        <v>5085</v>
      </c>
      <c r="R1092" s="111">
        <f t="shared" ca="1" si="33"/>
        <v>1094</v>
      </c>
      <c r="S1092" s="119"/>
      <c r="T1092" s="120"/>
      <c r="U1092" s="114" t="e">
        <f>VLOOKUP(C1092,Лист2!A$1:B$899,2,FALSE)</f>
        <v>#N/A</v>
      </c>
      <c r="V1092" s="114"/>
      <c r="W1092" s="114"/>
      <c r="X1092" s="114"/>
      <c r="Y1092" s="114"/>
      <c r="Z1092" s="114"/>
    </row>
    <row r="1093" spans="1:26" customFormat="1" ht="135" customHeight="1" x14ac:dyDescent="0.25">
      <c r="A1093" s="138"/>
      <c r="B1093" s="225"/>
      <c r="C1093" s="188"/>
      <c r="D1093" s="227" t="s">
        <v>502</v>
      </c>
      <c r="E1093" s="228"/>
      <c r="F1093" s="228"/>
      <c r="G1093" s="228"/>
      <c r="H1093" s="228"/>
      <c r="I1093" s="228"/>
      <c r="J1093" s="228"/>
      <c r="K1093" s="228"/>
      <c r="L1093" s="228"/>
      <c r="M1093" s="228"/>
      <c r="N1093" s="229"/>
      <c r="O1093" s="118" t="str">
        <f ca="1">IF(D1093="цвет",SUM(O1094:INDIRECT("N"&amp;R1093)),IF(SUM(E1093:N1093)=0,"",SUM(E1093:N1093)))</f>
        <v/>
      </c>
      <c r="P1093" s="109" t="s">
        <v>54</v>
      </c>
      <c r="Q1093" s="110">
        <f t="shared" si="32"/>
        <v>5085</v>
      </c>
      <c r="R1093" s="111">
        <f t="shared" ca="1" si="33"/>
        <v>1094</v>
      </c>
      <c r="S1093" s="119"/>
      <c r="T1093" s="120"/>
      <c r="U1093" s="114" t="e">
        <f>VLOOKUP(C1093,Лист2!A$1:B$899,2,FALSE)</f>
        <v>#N/A</v>
      </c>
      <c r="V1093" s="114"/>
      <c r="W1093" s="114"/>
      <c r="X1093" s="114"/>
      <c r="Y1093" s="114"/>
      <c r="Z1093" s="114"/>
    </row>
    <row r="1094" spans="1:26" customFormat="1" ht="17.45" customHeight="1" thickBot="1" x14ac:dyDescent="0.3">
      <c r="A1094" s="138"/>
      <c r="B1094" s="239"/>
      <c r="C1094" s="189"/>
      <c r="D1094" s="219" t="str">
        <f>HYPERLINK("https://miamia.ru/search/index.php?q="&amp;Q1094&amp;"&amp;s=Поиск?utm_source=Excel&amp;utm_medium=Nalichie&amp;utm_content="&amp;Q1094&amp;"","Посмотреть большую фотографию на сайте")</f>
        <v>Посмотреть большую фотографию на сайте</v>
      </c>
      <c r="E1094" s="220"/>
      <c r="F1094" s="220"/>
      <c r="G1094" s="220"/>
      <c r="H1094" s="220"/>
      <c r="I1094" s="220"/>
      <c r="J1094" s="220"/>
      <c r="K1094" s="220"/>
      <c r="L1094" s="220"/>
      <c r="M1094" s="220"/>
      <c r="N1094" s="221"/>
      <c r="O1094" s="118" t="str">
        <f ca="1">IF(D1094="цвет",SUM(O1095:INDIRECT("N"&amp;R1094)),IF(SUM(E1094:N1094)=0,"",SUM(E1094:N1094)))</f>
        <v/>
      </c>
      <c r="P1094" s="109" t="s">
        <v>54</v>
      </c>
      <c r="Q1094" s="110">
        <f t="shared" si="32"/>
        <v>5085</v>
      </c>
      <c r="R1094" s="111">
        <f t="shared" ca="1" si="33"/>
        <v>1094</v>
      </c>
      <c r="S1094" s="119"/>
      <c r="T1094" s="120"/>
      <c r="U1094" s="114" t="e">
        <f>VLOOKUP(C1094,Лист2!A$1:B$899,2,FALSE)</f>
        <v>#N/A</v>
      </c>
      <c r="V1094" s="114"/>
      <c r="W1094" s="114"/>
      <c r="X1094" s="114"/>
      <c r="Y1094" s="114"/>
      <c r="Z1094" s="114"/>
    </row>
    <row r="1095" spans="1:26" customFormat="1" ht="17.25" thickBot="1" x14ac:dyDescent="0.3">
      <c r="A1095" s="138"/>
      <c r="B1095" s="237" t="s">
        <v>496</v>
      </c>
      <c r="C1095" s="132">
        <v>5086</v>
      </c>
      <c r="D1095" s="104" t="s">
        <v>9</v>
      </c>
      <c r="E1095" s="105" t="s">
        <v>10</v>
      </c>
      <c r="F1095" s="105" t="s">
        <v>11</v>
      </c>
      <c r="G1095" s="105" t="s">
        <v>12</v>
      </c>
      <c r="H1095" s="105" t="s">
        <v>13</v>
      </c>
      <c r="I1095" s="105" t="s">
        <v>14</v>
      </c>
      <c r="J1095" s="105" t="s">
        <v>15</v>
      </c>
      <c r="K1095" s="105" t="s">
        <v>16</v>
      </c>
      <c r="L1095" s="105" t="s">
        <v>20</v>
      </c>
      <c r="M1095" s="105" t="s">
        <v>21</v>
      </c>
      <c r="N1095" s="105"/>
      <c r="O1095" s="108">
        <f ca="1">IF(D1095="цвет",SUM(O1096:INDIRECT("N"&amp;R1095)),IF(SUM(E1095:N1095)=0,"",SUM(E1095:N1095)))</f>
        <v>0</v>
      </c>
      <c r="P1095" s="109">
        <v>3358</v>
      </c>
      <c r="Q1095" s="110">
        <f t="shared" si="32"/>
        <v>5086</v>
      </c>
      <c r="R1095" s="111">
        <f t="shared" ca="1" si="33"/>
        <v>1098</v>
      </c>
      <c r="S1095" s="112">
        <f>IF(U1095&gt;0,ROUND((U1095),0),ROUND((P1095*$P$1),0))</f>
        <v>1150</v>
      </c>
      <c r="T1095" s="113">
        <f ca="1">O1095*S1095</f>
        <v>0</v>
      </c>
      <c r="U1095" s="114">
        <f>VLOOKUP(C1095,Лист2!A$1:B$899,2,FALSE)</f>
        <v>1150</v>
      </c>
      <c r="V1095" s="114"/>
      <c r="W1095" s="114"/>
      <c r="X1095" s="114"/>
      <c r="Y1095" s="114"/>
      <c r="Z1095" s="114"/>
    </row>
    <row r="1096" spans="1:26" customFormat="1" ht="17.25" thickBot="1" x14ac:dyDescent="0.3">
      <c r="A1096" s="138"/>
      <c r="B1096" s="225"/>
      <c r="C1096" s="115"/>
      <c r="D1096" s="187" t="s">
        <v>28</v>
      </c>
      <c r="E1096" s="117"/>
      <c r="F1096" s="117"/>
      <c r="G1096" s="117"/>
      <c r="H1096" s="117"/>
      <c r="I1096" s="276"/>
      <c r="J1096" s="117"/>
      <c r="K1096" s="117"/>
      <c r="L1096" s="117"/>
      <c r="M1096" s="117"/>
      <c r="N1096" s="117"/>
      <c r="O1096" s="118" t="str">
        <f ca="1">IF(D1096="цвет",SUM(O1097:INDIRECT("N"&amp;R1096)),IF(SUM(E1096:N1096)=0,"",SUM(E1096:N1096)))</f>
        <v/>
      </c>
      <c r="P1096" s="109" t="s">
        <v>54</v>
      </c>
      <c r="Q1096" s="110">
        <f t="shared" si="32"/>
        <v>5086</v>
      </c>
      <c r="R1096" s="111">
        <f t="shared" ca="1" si="33"/>
        <v>1098</v>
      </c>
      <c r="S1096" s="119"/>
      <c r="T1096" s="120"/>
      <c r="U1096" s="114" t="e">
        <f>VLOOKUP(C1096,Лист2!A$1:B$899,2,FALSE)</f>
        <v>#N/A</v>
      </c>
      <c r="V1096" s="114"/>
      <c r="W1096" s="114"/>
      <c r="X1096" s="114"/>
      <c r="Y1096" s="114"/>
      <c r="Z1096" s="114"/>
    </row>
    <row r="1097" spans="1:26" customFormat="1" ht="135" customHeight="1" x14ac:dyDescent="0.25">
      <c r="A1097" s="138"/>
      <c r="B1097" s="225"/>
      <c r="C1097" s="188"/>
      <c r="D1097" s="227" t="s">
        <v>503</v>
      </c>
      <c r="E1097" s="228"/>
      <c r="F1097" s="228"/>
      <c r="G1097" s="228"/>
      <c r="H1097" s="228"/>
      <c r="I1097" s="228"/>
      <c r="J1097" s="228"/>
      <c r="K1097" s="228"/>
      <c r="L1097" s="228"/>
      <c r="M1097" s="228"/>
      <c r="N1097" s="229"/>
      <c r="O1097" s="118" t="str">
        <f ca="1">IF(D1097="цвет",SUM(O1098:INDIRECT("N"&amp;R1097)),IF(SUM(E1097:N1097)=0,"",SUM(E1097:N1097)))</f>
        <v/>
      </c>
      <c r="P1097" s="109" t="s">
        <v>54</v>
      </c>
      <c r="Q1097" s="110">
        <f t="shared" si="32"/>
        <v>5086</v>
      </c>
      <c r="R1097" s="111">
        <f t="shared" ca="1" si="33"/>
        <v>1098</v>
      </c>
      <c r="S1097" s="119"/>
      <c r="T1097" s="120"/>
      <c r="U1097" s="114" t="e">
        <f>VLOOKUP(C1097,Лист2!A$1:B$899,2,FALSE)</f>
        <v>#N/A</v>
      </c>
      <c r="V1097" s="114"/>
      <c r="W1097" s="114"/>
      <c r="X1097" s="114"/>
      <c r="Y1097" s="114"/>
      <c r="Z1097" s="114"/>
    </row>
    <row r="1098" spans="1:26" customFormat="1" ht="17.45" customHeight="1" thickBot="1" x14ac:dyDescent="0.3">
      <c r="A1098" s="138"/>
      <c r="B1098" s="239"/>
      <c r="C1098" s="189"/>
      <c r="D1098" s="219" t="str">
        <f>HYPERLINK("https://miamia.ru/search/index.php?q="&amp;Q1098&amp;"&amp;s=Поиск?utm_source=Excel&amp;utm_medium=Nalichie&amp;utm_content="&amp;Q1098&amp;"","Посмотреть большую фотографию на сайте")</f>
        <v>Посмотреть большую фотографию на сайте</v>
      </c>
      <c r="E1098" s="220"/>
      <c r="F1098" s="220"/>
      <c r="G1098" s="220"/>
      <c r="H1098" s="220"/>
      <c r="I1098" s="220"/>
      <c r="J1098" s="220"/>
      <c r="K1098" s="220"/>
      <c r="L1098" s="220"/>
      <c r="M1098" s="220"/>
      <c r="N1098" s="221"/>
      <c r="O1098" s="118" t="str">
        <f ca="1">IF(D1098="цвет",SUM(O1099:INDIRECT("N"&amp;R1098)),IF(SUM(E1098:N1098)=0,"",SUM(E1098:N1098)))</f>
        <v/>
      </c>
      <c r="P1098" s="109" t="s">
        <v>54</v>
      </c>
      <c r="Q1098" s="110">
        <f t="shared" si="32"/>
        <v>5086</v>
      </c>
      <c r="R1098" s="111">
        <f t="shared" ca="1" si="33"/>
        <v>1098</v>
      </c>
      <c r="S1098" s="119"/>
      <c r="T1098" s="120"/>
      <c r="U1098" s="114" t="e">
        <f>VLOOKUP(C1098,Лист2!A$1:B$899,2,FALSE)</f>
        <v>#N/A</v>
      </c>
      <c r="V1098" s="114"/>
      <c r="W1098" s="114"/>
      <c r="X1098" s="114"/>
      <c r="Y1098" s="114"/>
      <c r="Z1098" s="114"/>
    </row>
    <row r="1099" spans="1:26" customFormat="1" ht="17.25" thickBot="1" x14ac:dyDescent="0.3">
      <c r="A1099" s="138"/>
      <c r="B1099" s="237" t="s">
        <v>496</v>
      </c>
      <c r="C1099" s="132">
        <v>5087</v>
      </c>
      <c r="D1099" s="104" t="s">
        <v>9</v>
      </c>
      <c r="E1099" s="105" t="s">
        <v>10</v>
      </c>
      <c r="F1099" s="105" t="s">
        <v>17</v>
      </c>
      <c r="G1099" s="105" t="s">
        <v>18</v>
      </c>
      <c r="H1099" s="105" t="s">
        <v>19</v>
      </c>
      <c r="I1099" s="105" t="s">
        <v>22</v>
      </c>
      <c r="J1099" s="105"/>
      <c r="K1099" s="105"/>
      <c r="L1099" s="105"/>
      <c r="M1099" s="105"/>
      <c r="N1099" s="105"/>
      <c r="O1099" s="108">
        <f ca="1">IF(D1099="цвет",SUM(O1100:INDIRECT("N"&amp;R1099)),IF(SUM(E1099:N1099)=0,"",SUM(E1099:N1099)))</f>
        <v>0</v>
      </c>
      <c r="P1099" s="109">
        <v>2324</v>
      </c>
      <c r="Q1099" s="110">
        <f t="shared" ref="Q1099:Q1162" si="34">IF(C1099&lt;&gt;0,C1099,Q1098)</f>
        <v>5087</v>
      </c>
      <c r="R1099" s="111">
        <f t="shared" ref="R1099:R1162" ca="1" si="35">IF(D1099="Посмотреть большую фотографию на сайте",CELL("строка",O1099),R1100)</f>
        <v>1102</v>
      </c>
      <c r="S1099" s="112">
        <f>IF(U1099&gt;0,ROUND((U1099),0),ROUND((P1099*$P$1),0))</f>
        <v>850</v>
      </c>
      <c r="T1099" s="113">
        <f ca="1">O1099*S1099</f>
        <v>0</v>
      </c>
      <c r="U1099" s="114">
        <f>VLOOKUP(C1099,Лист2!A$1:B$899,2,FALSE)</f>
        <v>850</v>
      </c>
      <c r="V1099" s="114"/>
      <c r="W1099" s="114"/>
      <c r="X1099" s="114"/>
      <c r="Y1099" s="114"/>
      <c r="Z1099" s="114"/>
    </row>
    <row r="1100" spans="1:26" customFormat="1" ht="17.25" thickBot="1" x14ac:dyDescent="0.3">
      <c r="A1100" s="138"/>
      <c r="B1100" s="225"/>
      <c r="C1100" s="115"/>
      <c r="D1100" s="187" t="s">
        <v>28</v>
      </c>
      <c r="E1100" s="276"/>
      <c r="F1100" s="277"/>
      <c r="G1100" s="276"/>
      <c r="H1100" s="117"/>
      <c r="I1100" s="117"/>
      <c r="J1100" s="117"/>
      <c r="K1100" s="117"/>
      <c r="L1100" s="117"/>
      <c r="M1100" s="117"/>
      <c r="N1100" s="117"/>
      <c r="O1100" s="118" t="str">
        <f ca="1">IF(D1100="цвет",SUM(O1101:INDIRECT("N"&amp;R1100)),IF(SUM(E1100:N1100)=0,"",SUM(E1100:N1100)))</f>
        <v/>
      </c>
      <c r="P1100" s="109" t="s">
        <v>54</v>
      </c>
      <c r="Q1100" s="110">
        <f t="shared" si="34"/>
        <v>5087</v>
      </c>
      <c r="R1100" s="111">
        <f t="shared" ca="1" si="35"/>
        <v>1102</v>
      </c>
      <c r="S1100" s="119"/>
      <c r="T1100" s="120"/>
      <c r="U1100" s="114" t="e">
        <f>VLOOKUP(C1100,Лист2!A$1:B$899,2,FALSE)</f>
        <v>#N/A</v>
      </c>
      <c r="V1100" s="114"/>
      <c r="W1100" s="114"/>
      <c r="X1100" s="114"/>
      <c r="Y1100" s="114"/>
      <c r="Z1100" s="114"/>
    </row>
    <row r="1101" spans="1:26" customFormat="1" ht="135" customHeight="1" x14ac:dyDescent="0.25">
      <c r="A1101" s="138"/>
      <c r="B1101" s="225"/>
      <c r="C1101" s="188"/>
      <c r="D1101" s="227" t="s">
        <v>504</v>
      </c>
      <c r="E1101" s="228"/>
      <c r="F1101" s="228"/>
      <c r="G1101" s="228"/>
      <c r="H1101" s="228"/>
      <c r="I1101" s="228"/>
      <c r="J1101" s="228"/>
      <c r="K1101" s="228"/>
      <c r="L1101" s="228"/>
      <c r="M1101" s="228"/>
      <c r="N1101" s="229"/>
      <c r="O1101" s="118" t="str">
        <f ca="1">IF(D1101="цвет",SUM(O1102:INDIRECT("N"&amp;R1101)),IF(SUM(E1101:N1101)=0,"",SUM(E1101:N1101)))</f>
        <v/>
      </c>
      <c r="P1101" s="109" t="s">
        <v>54</v>
      </c>
      <c r="Q1101" s="110">
        <f t="shared" si="34"/>
        <v>5087</v>
      </c>
      <c r="R1101" s="111">
        <f t="shared" ca="1" si="35"/>
        <v>1102</v>
      </c>
      <c r="S1101" s="119"/>
      <c r="T1101" s="120"/>
      <c r="U1101" s="114" t="e">
        <f>VLOOKUP(C1101,Лист2!A$1:B$899,2,FALSE)</f>
        <v>#N/A</v>
      </c>
      <c r="V1101" s="114"/>
      <c r="W1101" s="114"/>
      <c r="X1101" s="114"/>
      <c r="Y1101" s="114"/>
      <c r="Z1101" s="114"/>
    </row>
    <row r="1102" spans="1:26" customFormat="1" ht="17.45" customHeight="1" thickBot="1" x14ac:dyDescent="0.3">
      <c r="A1102" s="138"/>
      <c r="B1102" s="239"/>
      <c r="C1102" s="189"/>
      <c r="D1102" s="219" t="str">
        <f>HYPERLINK("https://miamia.ru/search/index.php?q="&amp;Q1102&amp;"&amp;s=Поиск?utm_source=Excel&amp;utm_medium=Nalichie&amp;utm_content="&amp;Q1102&amp;"","Посмотреть большую фотографию на сайте")</f>
        <v>Посмотреть большую фотографию на сайте</v>
      </c>
      <c r="E1102" s="220"/>
      <c r="F1102" s="220"/>
      <c r="G1102" s="220"/>
      <c r="H1102" s="220"/>
      <c r="I1102" s="220"/>
      <c r="J1102" s="220"/>
      <c r="K1102" s="220"/>
      <c r="L1102" s="220"/>
      <c r="M1102" s="220"/>
      <c r="N1102" s="221"/>
      <c r="O1102" s="118" t="str">
        <f ca="1">IF(D1102="цвет",SUM(O1103:INDIRECT("N"&amp;R1102)),IF(SUM(E1102:N1102)=0,"",SUM(E1102:N1102)))</f>
        <v/>
      </c>
      <c r="P1102" s="109" t="s">
        <v>54</v>
      </c>
      <c r="Q1102" s="110">
        <f t="shared" si="34"/>
        <v>5087</v>
      </c>
      <c r="R1102" s="111">
        <f t="shared" ca="1" si="35"/>
        <v>1102</v>
      </c>
      <c r="S1102" s="119"/>
      <c r="T1102" s="120"/>
      <c r="U1102" s="114" t="e">
        <f>VLOOKUP(C1102,Лист2!A$1:B$899,2,FALSE)</f>
        <v>#N/A</v>
      </c>
      <c r="V1102" s="114"/>
      <c r="W1102" s="114"/>
      <c r="X1102" s="114"/>
      <c r="Y1102" s="114"/>
      <c r="Z1102" s="114"/>
    </row>
    <row r="1103" spans="1:26" ht="23.1" customHeight="1" thickBot="1" x14ac:dyDescent="0.3">
      <c r="A1103" s="67"/>
      <c r="B1103" s="50" t="s">
        <v>366</v>
      </c>
      <c r="C1103" s="51"/>
      <c r="D1103" s="52"/>
      <c r="E1103" s="53"/>
      <c r="F1103" s="53"/>
      <c r="G1103" s="53"/>
      <c r="H1103" s="53"/>
      <c r="I1103" s="53"/>
      <c r="J1103" s="53"/>
      <c r="K1103" s="53"/>
      <c r="L1103" s="53"/>
      <c r="M1103" s="53"/>
      <c r="N1103" s="54"/>
      <c r="O1103" s="77" t="str">
        <f ca="1">IF(D1103="цвет",SUM(O1104:INDIRECT("N"&amp;R1103)),IF(SUM(E1103:N1103)=0,"",SUM(E1103:N1103)))</f>
        <v/>
      </c>
      <c r="P1103" s="55" t="s">
        <v>54</v>
      </c>
      <c r="Q1103" s="43">
        <f t="shared" si="34"/>
        <v>5087</v>
      </c>
      <c r="R1103" s="57">
        <f t="shared" ca="1" si="35"/>
        <v>1107</v>
      </c>
      <c r="U1103" s="114" t="e">
        <f>VLOOKUP(C1103,Лист2!A$1:B$899,2,FALSE)</f>
        <v>#N/A</v>
      </c>
    </row>
    <row r="1104" spans="1:26" ht="17.25" thickBot="1" x14ac:dyDescent="0.3">
      <c r="A1104" s="69"/>
      <c r="B1104" s="230" t="s">
        <v>367</v>
      </c>
      <c r="C1104" s="70">
        <v>5203</v>
      </c>
      <c r="D1104" s="87" t="s">
        <v>9</v>
      </c>
      <c r="E1104" s="84" t="s">
        <v>17</v>
      </c>
      <c r="F1104" s="84" t="s">
        <v>18</v>
      </c>
      <c r="G1104" s="84" t="s">
        <v>19</v>
      </c>
      <c r="H1104" s="84"/>
      <c r="I1104" s="84"/>
      <c r="J1104" s="84"/>
      <c r="K1104" s="84"/>
      <c r="L1104" s="84"/>
      <c r="M1104" s="84"/>
      <c r="N1104" s="84"/>
      <c r="O1104" s="65">
        <f ca="1">IF(D1104="цвет",SUM(O1105:INDIRECT("N"&amp;R1104)),IF(SUM(E1104:N1104)=0,"",SUM(E1104:N1104)))</f>
        <v>0</v>
      </c>
      <c r="P1104" s="55">
        <v>2970</v>
      </c>
      <c r="Q1104" s="43">
        <f t="shared" si="34"/>
        <v>5203</v>
      </c>
      <c r="R1104" s="57">
        <f t="shared" ca="1" si="35"/>
        <v>1107</v>
      </c>
      <c r="S1104" s="71">
        <f>IF(U1104&gt;0,ROUND((U1104),0),ROUND((P1104*$P$1),0))</f>
        <v>950</v>
      </c>
      <c r="T1104" s="72">
        <f ca="1">O1104*S1104</f>
        <v>0</v>
      </c>
      <c r="U1104" s="114">
        <f>VLOOKUP(C1104,Лист2!A$1:B$899,2,FALSE)</f>
        <v>950</v>
      </c>
    </row>
    <row r="1105" spans="1:21" ht="17.25" thickBot="1" x14ac:dyDescent="0.3">
      <c r="A1105" s="69"/>
      <c r="B1105" s="231"/>
      <c r="C1105" s="62"/>
      <c r="D1105" s="94" t="s">
        <v>35</v>
      </c>
      <c r="E1105" s="276"/>
      <c r="F1105" s="66"/>
      <c r="G1105" s="66"/>
      <c r="H1105" s="66"/>
      <c r="I1105" s="66"/>
      <c r="J1105" s="66"/>
      <c r="K1105" s="66"/>
      <c r="L1105" s="66"/>
      <c r="M1105" s="66"/>
      <c r="N1105" s="66"/>
      <c r="O1105" s="77" t="str">
        <f ca="1">IF(D1105="цвет",SUM(O1106:INDIRECT("N"&amp;R1105)),IF(SUM(E1105:N1105)=0,"",SUM(E1105:N1105)))</f>
        <v/>
      </c>
      <c r="P1105" s="55" t="s">
        <v>54</v>
      </c>
      <c r="Q1105" s="43">
        <f t="shared" si="34"/>
        <v>5203</v>
      </c>
      <c r="R1105" s="57">
        <f t="shared" ca="1" si="35"/>
        <v>1107</v>
      </c>
      <c r="S1105" s="56"/>
      <c r="T1105" s="63"/>
      <c r="U1105" s="114" t="e">
        <f>VLOOKUP(C1105,Лист2!A$1:B$899,2,FALSE)</f>
        <v>#N/A</v>
      </c>
    </row>
    <row r="1106" spans="1:21" ht="135" customHeight="1" x14ac:dyDescent="0.25">
      <c r="A1106" s="69"/>
      <c r="B1106" s="231"/>
      <c r="C1106" s="74"/>
      <c r="D1106" s="234" t="s">
        <v>368</v>
      </c>
      <c r="E1106" s="235"/>
      <c r="F1106" s="235"/>
      <c r="G1106" s="235"/>
      <c r="H1106" s="235"/>
      <c r="I1106" s="235"/>
      <c r="J1106" s="235"/>
      <c r="K1106" s="235"/>
      <c r="L1106" s="235"/>
      <c r="M1106" s="235"/>
      <c r="N1106" s="236"/>
      <c r="O1106" s="77" t="str">
        <f ca="1">IF(D1106="цвет",SUM(O1107:INDIRECT("N"&amp;R1106)),IF(SUM(E1106:N1106)=0,"",SUM(E1106:N1106)))</f>
        <v/>
      </c>
      <c r="P1106" s="55" t="s">
        <v>54</v>
      </c>
      <c r="Q1106" s="43">
        <f t="shared" si="34"/>
        <v>5203</v>
      </c>
      <c r="R1106" s="57">
        <f t="shared" ca="1" si="35"/>
        <v>1107</v>
      </c>
      <c r="S1106" s="56"/>
      <c r="T1106" s="63"/>
      <c r="U1106" s="114" t="e">
        <f>VLOOKUP(C1106,Лист2!A$1:B$899,2,FALSE)</f>
        <v>#N/A</v>
      </c>
    </row>
    <row r="1107" spans="1:21" ht="17.45" customHeight="1" thickBot="1" x14ac:dyDescent="0.3">
      <c r="A1107" s="69"/>
      <c r="B1107" s="243"/>
      <c r="C1107" s="7"/>
      <c r="D1107" s="219" t="str">
        <f>HYPERLINK("https://miamia.ru/search/index.php?q="&amp;Q1107&amp;"&amp;s=Поиск?utm_source=Excel&amp;utm_medium=Nalichie&amp;utm_content="&amp;Q1107&amp;"","Посмотреть большую фотографию на сайте")</f>
        <v>Посмотреть большую фотографию на сайте</v>
      </c>
      <c r="E1107" s="220"/>
      <c r="F1107" s="220"/>
      <c r="G1107" s="220"/>
      <c r="H1107" s="220"/>
      <c r="I1107" s="220"/>
      <c r="J1107" s="220"/>
      <c r="K1107" s="220"/>
      <c r="L1107" s="220"/>
      <c r="M1107" s="220"/>
      <c r="N1107" s="221"/>
      <c r="O1107" s="77" t="str">
        <f ca="1">IF(D1107="цвет",SUM(O1108:INDIRECT("N"&amp;R1107)),IF(SUM(E1107:N1107)=0,"",SUM(E1107:N1107)))</f>
        <v/>
      </c>
      <c r="P1107" s="55" t="s">
        <v>54</v>
      </c>
      <c r="Q1107" s="43">
        <f t="shared" si="34"/>
        <v>5203</v>
      </c>
      <c r="R1107" s="57">
        <f t="shared" ca="1" si="35"/>
        <v>1107</v>
      </c>
      <c r="S1107" s="56"/>
      <c r="T1107" s="63"/>
      <c r="U1107" s="114" t="e">
        <f>VLOOKUP(C1107,Лист2!A$1:B$899,2,FALSE)</f>
        <v>#N/A</v>
      </c>
    </row>
    <row r="1108" spans="1:21" ht="17.25" thickBot="1" x14ac:dyDescent="0.3">
      <c r="A1108" s="69"/>
      <c r="B1108" s="230" t="s">
        <v>367</v>
      </c>
      <c r="C1108" s="70">
        <v>5204</v>
      </c>
      <c r="D1108" s="87" t="s">
        <v>9</v>
      </c>
      <c r="E1108" s="84" t="s">
        <v>11</v>
      </c>
      <c r="F1108" s="84" t="s">
        <v>12</v>
      </c>
      <c r="G1108" s="84" t="s">
        <v>13</v>
      </c>
      <c r="H1108" s="84" t="s">
        <v>14</v>
      </c>
      <c r="I1108" s="84" t="s">
        <v>15</v>
      </c>
      <c r="J1108" s="84" t="s">
        <v>16</v>
      </c>
      <c r="K1108" s="84" t="s">
        <v>20</v>
      </c>
      <c r="L1108" s="84"/>
      <c r="M1108" s="84"/>
      <c r="N1108" s="84"/>
      <c r="O1108" s="65">
        <f ca="1">IF(D1108="цвет",SUM(O1109:INDIRECT("N"&amp;R1108)),IF(SUM(E1108:N1108)=0,"",SUM(E1108:N1108)))</f>
        <v>0</v>
      </c>
      <c r="P1108" s="55">
        <v>2970</v>
      </c>
      <c r="Q1108" s="43">
        <f t="shared" si="34"/>
        <v>5204</v>
      </c>
      <c r="R1108" s="57">
        <f t="shared" ca="1" si="35"/>
        <v>1111</v>
      </c>
      <c r="S1108" s="71">
        <f>IF(U1108&gt;0,ROUND((U1108),0),ROUND((P1108*$P$1),0))</f>
        <v>1400</v>
      </c>
      <c r="T1108" s="72">
        <f ca="1">O1108*S1108</f>
        <v>0</v>
      </c>
      <c r="U1108" s="114">
        <f>VLOOKUP(C1108,Лист2!A$1:B$899,2,FALSE)</f>
        <v>1400</v>
      </c>
    </row>
    <row r="1109" spans="1:21" ht="17.25" thickBot="1" x14ac:dyDescent="0.3">
      <c r="A1109" s="69"/>
      <c r="B1109" s="231"/>
      <c r="C1109" s="62"/>
      <c r="D1109" s="94" t="s">
        <v>35</v>
      </c>
      <c r="E1109" s="277"/>
      <c r="F1109" s="277"/>
      <c r="G1109" s="66"/>
      <c r="H1109" s="66"/>
      <c r="I1109" s="66"/>
      <c r="J1109" s="66"/>
      <c r="K1109" s="66"/>
      <c r="L1109" s="66"/>
      <c r="M1109" s="66"/>
      <c r="N1109" s="66"/>
      <c r="O1109" s="77" t="str">
        <f ca="1">IF(D1109="цвет",SUM(O1110:INDIRECT("N"&amp;R1109)),IF(SUM(E1109:N1109)=0,"",SUM(E1109:N1109)))</f>
        <v/>
      </c>
      <c r="P1109" s="55" t="s">
        <v>54</v>
      </c>
      <c r="Q1109" s="43">
        <f t="shared" si="34"/>
        <v>5204</v>
      </c>
      <c r="R1109" s="57">
        <f t="shared" ca="1" si="35"/>
        <v>1111</v>
      </c>
      <c r="S1109" s="56"/>
      <c r="T1109" s="63"/>
      <c r="U1109" s="114" t="e">
        <f>VLOOKUP(C1109,Лист2!A$1:B$899,2,FALSE)</f>
        <v>#N/A</v>
      </c>
    </row>
    <row r="1110" spans="1:21" ht="135" customHeight="1" x14ac:dyDescent="0.25">
      <c r="A1110" s="69"/>
      <c r="B1110" s="231"/>
      <c r="C1110" s="74"/>
      <c r="D1110" s="234" t="s">
        <v>369</v>
      </c>
      <c r="E1110" s="235"/>
      <c r="F1110" s="235"/>
      <c r="G1110" s="235"/>
      <c r="H1110" s="235"/>
      <c r="I1110" s="235"/>
      <c r="J1110" s="235"/>
      <c r="K1110" s="235"/>
      <c r="L1110" s="235"/>
      <c r="M1110" s="235"/>
      <c r="N1110" s="236"/>
      <c r="O1110" s="77" t="str">
        <f ca="1">IF(D1110="цвет",SUM(O1111:INDIRECT("N"&amp;R1110)),IF(SUM(E1110:N1110)=0,"",SUM(E1110:N1110)))</f>
        <v/>
      </c>
      <c r="P1110" s="55" t="s">
        <v>54</v>
      </c>
      <c r="Q1110" s="43">
        <f t="shared" si="34"/>
        <v>5204</v>
      </c>
      <c r="R1110" s="57">
        <f t="shared" ca="1" si="35"/>
        <v>1111</v>
      </c>
      <c r="S1110" s="56"/>
      <c r="T1110" s="63"/>
      <c r="U1110" s="114" t="e">
        <f>VLOOKUP(C1110,Лист2!A$1:B$899,2,FALSE)</f>
        <v>#N/A</v>
      </c>
    </row>
    <row r="1111" spans="1:21" ht="17.45" customHeight="1" thickBot="1" x14ac:dyDescent="0.3">
      <c r="A1111" s="69"/>
      <c r="B1111" s="243"/>
      <c r="C1111" s="7"/>
      <c r="D1111" s="219" t="str">
        <f>HYPERLINK("https://miamia.ru/search/index.php?q="&amp;Q1111&amp;"&amp;s=Поиск?utm_source=Excel&amp;utm_medium=Nalichie&amp;utm_content="&amp;Q1111&amp;"","Посмотреть большую фотографию на сайте")</f>
        <v>Посмотреть большую фотографию на сайте</v>
      </c>
      <c r="E1111" s="220"/>
      <c r="F1111" s="220"/>
      <c r="G1111" s="220"/>
      <c r="H1111" s="220"/>
      <c r="I1111" s="220"/>
      <c r="J1111" s="220"/>
      <c r="K1111" s="220"/>
      <c r="L1111" s="220"/>
      <c r="M1111" s="220"/>
      <c r="N1111" s="221"/>
      <c r="O1111" s="77" t="str">
        <f ca="1">IF(D1111="цвет",SUM(O1112:INDIRECT("N"&amp;R1111)),IF(SUM(E1111:N1111)=0,"",SUM(E1111:N1111)))</f>
        <v/>
      </c>
      <c r="P1111" s="55" t="s">
        <v>54</v>
      </c>
      <c r="Q1111" s="43">
        <f t="shared" si="34"/>
        <v>5204</v>
      </c>
      <c r="R1111" s="57">
        <f t="shared" ca="1" si="35"/>
        <v>1111</v>
      </c>
      <c r="S1111" s="56"/>
      <c r="T1111" s="63"/>
      <c r="U1111" s="114" t="e">
        <f>VLOOKUP(C1111,Лист2!A$1:B$899,2,FALSE)</f>
        <v>#N/A</v>
      </c>
    </row>
    <row r="1112" spans="1:21" ht="17.25" thickBot="1" x14ac:dyDescent="0.3">
      <c r="A1112" s="69"/>
      <c r="B1112" s="230" t="s">
        <v>367</v>
      </c>
      <c r="C1112" s="70">
        <v>5205</v>
      </c>
      <c r="D1112" s="87" t="s">
        <v>9</v>
      </c>
      <c r="E1112" s="84" t="s">
        <v>13</v>
      </c>
      <c r="F1112" s="84" t="s">
        <v>14</v>
      </c>
      <c r="G1112" s="84" t="s">
        <v>15</v>
      </c>
      <c r="H1112" s="84" t="s">
        <v>16</v>
      </c>
      <c r="I1112" s="84" t="s">
        <v>20</v>
      </c>
      <c r="J1112" s="84" t="s">
        <v>21</v>
      </c>
      <c r="K1112" s="84"/>
      <c r="L1112" s="84"/>
      <c r="M1112" s="84"/>
      <c r="N1112" s="84"/>
      <c r="O1112" s="65">
        <f ca="1">IF(D1112="цвет",SUM(O1113:INDIRECT("N"&amp;R1112)),IF(SUM(E1112:N1112)=0,"",SUM(E1112:N1112)))</f>
        <v>0</v>
      </c>
      <c r="P1112" s="55">
        <v>2194</v>
      </c>
      <c r="Q1112" s="43">
        <f t="shared" si="34"/>
        <v>5205</v>
      </c>
      <c r="R1112" s="57">
        <f t="shared" ca="1" si="35"/>
        <v>1115</v>
      </c>
      <c r="S1112" s="71">
        <f>IF(U1112&gt;0,ROUND((U1112),0),ROUND((P1112*$P$1),0))</f>
        <v>950</v>
      </c>
      <c r="T1112" s="72">
        <f ca="1">O1112*S1112</f>
        <v>0</v>
      </c>
      <c r="U1112" s="114">
        <f>VLOOKUP(C1112,Лист2!A$1:B$899,2,FALSE)</f>
        <v>950</v>
      </c>
    </row>
    <row r="1113" spans="1:21" ht="17.25" thickBot="1" x14ac:dyDescent="0.3">
      <c r="A1113" s="69"/>
      <c r="B1113" s="231"/>
      <c r="C1113" s="62"/>
      <c r="D1113" s="94" t="s">
        <v>35</v>
      </c>
      <c r="E1113" s="66"/>
      <c r="F1113" s="66"/>
      <c r="G1113" s="277"/>
      <c r="H1113" s="277"/>
      <c r="I1113" s="277"/>
      <c r="J1113" s="66"/>
      <c r="K1113" s="66"/>
      <c r="L1113" s="66"/>
      <c r="M1113" s="66"/>
      <c r="N1113" s="66"/>
      <c r="O1113" s="77" t="str">
        <f ca="1">IF(D1113="цвет",SUM(O1114:INDIRECT("N"&amp;R1113)),IF(SUM(E1113:N1113)=0,"",SUM(E1113:N1113)))</f>
        <v/>
      </c>
      <c r="P1113" s="55" t="s">
        <v>54</v>
      </c>
      <c r="Q1113" s="43">
        <f t="shared" si="34"/>
        <v>5205</v>
      </c>
      <c r="R1113" s="57">
        <f t="shared" ca="1" si="35"/>
        <v>1115</v>
      </c>
      <c r="S1113" s="56"/>
      <c r="T1113" s="63"/>
      <c r="U1113" s="114" t="e">
        <f>VLOOKUP(C1113,Лист2!A$1:B$899,2,FALSE)</f>
        <v>#N/A</v>
      </c>
    </row>
    <row r="1114" spans="1:21" ht="135" customHeight="1" x14ac:dyDescent="0.25">
      <c r="A1114" s="69"/>
      <c r="B1114" s="231"/>
      <c r="C1114" s="74"/>
      <c r="D1114" s="234" t="s">
        <v>370</v>
      </c>
      <c r="E1114" s="235"/>
      <c r="F1114" s="235"/>
      <c r="G1114" s="235"/>
      <c r="H1114" s="235"/>
      <c r="I1114" s="235"/>
      <c r="J1114" s="235"/>
      <c r="K1114" s="235"/>
      <c r="L1114" s="235"/>
      <c r="M1114" s="235"/>
      <c r="N1114" s="236"/>
      <c r="O1114" s="77" t="str">
        <f ca="1">IF(D1114="цвет",SUM(O1115:INDIRECT("N"&amp;R1114)),IF(SUM(E1114:N1114)=0,"",SUM(E1114:N1114)))</f>
        <v/>
      </c>
      <c r="P1114" s="55" t="s">
        <v>54</v>
      </c>
      <c r="Q1114" s="43">
        <f t="shared" si="34"/>
        <v>5205</v>
      </c>
      <c r="R1114" s="57">
        <f t="shared" ca="1" si="35"/>
        <v>1115</v>
      </c>
      <c r="S1114" s="56"/>
      <c r="T1114" s="63"/>
      <c r="U1114" s="114" t="e">
        <f>VLOOKUP(C1114,Лист2!A$1:B$899,2,FALSE)</f>
        <v>#N/A</v>
      </c>
    </row>
    <row r="1115" spans="1:21" ht="17.45" customHeight="1" thickBot="1" x14ac:dyDescent="0.3">
      <c r="A1115" s="69"/>
      <c r="B1115" s="243"/>
      <c r="C1115" s="7"/>
      <c r="D1115" s="219" t="str">
        <f>HYPERLINK("https://miamia.ru/search/index.php?q="&amp;Q1115&amp;"&amp;s=Поиск?utm_source=Excel&amp;utm_medium=Nalichie&amp;utm_content="&amp;Q1115&amp;"","Посмотреть большую фотографию на сайте")</f>
        <v>Посмотреть большую фотографию на сайте</v>
      </c>
      <c r="E1115" s="220"/>
      <c r="F1115" s="220"/>
      <c r="G1115" s="220"/>
      <c r="H1115" s="220"/>
      <c r="I1115" s="220"/>
      <c r="J1115" s="220"/>
      <c r="K1115" s="220"/>
      <c r="L1115" s="220"/>
      <c r="M1115" s="220"/>
      <c r="N1115" s="221"/>
      <c r="O1115" s="77" t="str">
        <f ca="1">IF(D1115="цвет",SUM(O1116:INDIRECT("N"&amp;R1115)),IF(SUM(E1115:N1115)=0,"",SUM(E1115:N1115)))</f>
        <v/>
      </c>
      <c r="P1115" s="55" t="s">
        <v>54</v>
      </c>
      <c r="Q1115" s="43">
        <f t="shared" si="34"/>
        <v>5205</v>
      </c>
      <c r="R1115" s="57">
        <f t="shared" ca="1" si="35"/>
        <v>1115</v>
      </c>
      <c r="S1115" s="56"/>
      <c r="T1115" s="63"/>
      <c r="U1115" s="114" t="e">
        <f>VLOOKUP(C1115,Лист2!A$1:B$899,2,FALSE)</f>
        <v>#N/A</v>
      </c>
    </row>
    <row r="1116" spans="1:21" ht="17.25" thickBot="1" x14ac:dyDescent="0.3">
      <c r="A1116" s="69"/>
      <c r="B1116" s="230" t="s">
        <v>367</v>
      </c>
      <c r="C1116" s="70">
        <v>5206</v>
      </c>
      <c r="D1116" s="87" t="s">
        <v>9</v>
      </c>
      <c r="E1116" s="84" t="s">
        <v>11</v>
      </c>
      <c r="F1116" s="84" t="s">
        <v>12</v>
      </c>
      <c r="G1116" s="84" t="s">
        <v>13</v>
      </c>
      <c r="H1116" s="84" t="s">
        <v>14</v>
      </c>
      <c r="I1116" s="84" t="s">
        <v>15</v>
      </c>
      <c r="J1116" s="84" t="s">
        <v>16</v>
      </c>
      <c r="K1116" s="84" t="s">
        <v>20</v>
      </c>
      <c r="L1116" s="84" t="s">
        <v>21</v>
      </c>
      <c r="M1116" s="84"/>
      <c r="N1116" s="84"/>
      <c r="O1116" s="65">
        <f ca="1">IF(D1116="цвет",SUM(O1117:INDIRECT("N"&amp;R1116)),IF(SUM(E1116:N1116)=0,"",SUM(E1116:N1116)))</f>
        <v>0</v>
      </c>
      <c r="P1116" s="55">
        <v>3228</v>
      </c>
      <c r="Q1116" s="43">
        <f t="shared" si="34"/>
        <v>5206</v>
      </c>
      <c r="R1116" s="57">
        <f t="shared" ca="1" si="35"/>
        <v>1119</v>
      </c>
      <c r="S1116" s="71">
        <f>IF(U1116&gt;0,ROUND((U1116),0),ROUND((P1116*$P$1),0))</f>
        <v>1400</v>
      </c>
      <c r="T1116" s="72">
        <f ca="1">O1116*S1116</f>
        <v>0</v>
      </c>
      <c r="U1116" s="114">
        <f>VLOOKUP(C1116,Лист2!A$1:B$899,2,FALSE)</f>
        <v>1400</v>
      </c>
    </row>
    <row r="1117" spans="1:21" ht="17.25" thickBot="1" x14ac:dyDescent="0.3">
      <c r="A1117" s="69"/>
      <c r="B1117" s="231"/>
      <c r="C1117" s="62"/>
      <c r="D1117" s="94" t="s">
        <v>35</v>
      </c>
      <c r="E1117" s="276"/>
      <c r="F1117" s="66"/>
      <c r="G1117" s="66"/>
      <c r="H1117" s="66"/>
      <c r="I1117" s="66"/>
      <c r="J1117" s="66"/>
      <c r="K1117" s="66"/>
      <c r="L1117" s="66"/>
      <c r="M1117" s="66"/>
      <c r="N1117" s="66"/>
      <c r="O1117" s="77" t="str">
        <f ca="1">IF(D1117="цвет",SUM(O1118:INDIRECT("N"&amp;R1117)),IF(SUM(E1117:N1117)=0,"",SUM(E1117:N1117)))</f>
        <v/>
      </c>
      <c r="P1117" s="55" t="s">
        <v>54</v>
      </c>
      <c r="Q1117" s="43">
        <f t="shared" si="34"/>
        <v>5206</v>
      </c>
      <c r="R1117" s="57">
        <f t="shared" ca="1" si="35"/>
        <v>1119</v>
      </c>
      <c r="S1117" s="56"/>
      <c r="T1117" s="63"/>
      <c r="U1117" s="114" t="e">
        <f>VLOOKUP(C1117,Лист2!A$1:B$899,2,FALSE)</f>
        <v>#N/A</v>
      </c>
    </row>
    <row r="1118" spans="1:21" ht="135" customHeight="1" x14ac:dyDescent="0.25">
      <c r="A1118" s="69"/>
      <c r="B1118" s="231"/>
      <c r="C1118" s="74"/>
      <c r="D1118" s="234" t="s">
        <v>371</v>
      </c>
      <c r="E1118" s="235"/>
      <c r="F1118" s="235"/>
      <c r="G1118" s="235"/>
      <c r="H1118" s="235"/>
      <c r="I1118" s="235"/>
      <c r="J1118" s="235"/>
      <c r="K1118" s="235"/>
      <c r="L1118" s="235"/>
      <c r="M1118" s="235"/>
      <c r="N1118" s="236"/>
      <c r="O1118" s="77" t="str">
        <f ca="1">IF(D1118="цвет",SUM(O1119:INDIRECT("N"&amp;R1118)),IF(SUM(E1118:N1118)=0,"",SUM(E1118:N1118)))</f>
        <v/>
      </c>
      <c r="P1118" s="55" t="s">
        <v>54</v>
      </c>
      <c r="Q1118" s="43">
        <f t="shared" si="34"/>
        <v>5206</v>
      </c>
      <c r="R1118" s="57">
        <f t="shared" ca="1" si="35"/>
        <v>1119</v>
      </c>
      <c r="S1118" s="56"/>
      <c r="T1118" s="63"/>
      <c r="U1118" s="114" t="e">
        <f>VLOOKUP(C1118,Лист2!A$1:B$899,2,FALSE)</f>
        <v>#N/A</v>
      </c>
    </row>
    <row r="1119" spans="1:21" ht="17.45" customHeight="1" thickBot="1" x14ac:dyDescent="0.3">
      <c r="A1119" s="69"/>
      <c r="B1119" s="243"/>
      <c r="C1119" s="7"/>
      <c r="D1119" s="219" t="str">
        <f>HYPERLINK("https://miamia.ru/search/index.php?q="&amp;Q1119&amp;"&amp;s=Поиск?utm_source=Excel&amp;utm_medium=Nalichie&amp;utm_content="&amp;Q1119&amp;"","Посмотреть большую фотографию на сайте")</f>
        <v>Посмотреть большую фотографию на сайте</v>
      </c>
      <c r="E1119" s="220"/>
      <c r="F1119" s="220"/>
      <c r="G1119" s="220"/>
      <c r="H1119" s="220"/>
      <c r="I1119" s="220"/>
      <c r="J1119" s="220"/>
      <c r="K1119" s="220"/>
      <c r="L1119" s="220"/>
      <c r="M1119" s="220"/>
      <c r="N1119" s="221"/>
      <c r="O1119" s="77" t="str">
        <f ca="1">IF(D1119="цвет",SUM(O1120:INDIRECT("N"&amp;R1119)),IF(SUM(E1119:N1119)=0,"",SUM(E1119:N1119)))</f>
        <v/>
      </c>
      <c r="P1119" s="55" t="s">
        <v>54</v>
      </c>
      <c r="Q1119" s="43">
        <f t="shared" si="34"/>
        <v>5206</v>
      </c>
      <c r="R1119" s="57">
        <f t="shared" ca="1" si="35"/>
        <v>1119</v>
      </c>
      <c r="S1119" s="56"/>
      <c r="T1119" s="63"/>
      <c r="U1119" s="114" t="e">
        <f>VLOOKUP(C1119,Лист2!A$1:B$899,2,FALSE)</f>
        <v>#N/A</v>
      </c>
    </row>
    <row r="1120" spans="1:21" ht="23.1" customHeight="1" thickBot="1" x14ac:dyDescent="0.3">
      <c r="A1120" s="67"/>
      <c r="B1120" s="50" t="s">
        <v>364</v>
      </c>
      <c r="C1120" s="51"/>
      <c r="D1120" s="52"/>
      <c r="E1120" s="53"/>
      <c r="F1120" s="53"/>
      <c r="G1120" s="53"/>
      <c r="H1120" s="53"/>
      <c r="I1120" s="53"/>
      <c r="J1120" s="53"/>
      <c r="K1120" s="53"/>
      <c r="L1120" s="53"/>
      <c r="M1120" s="53"/>
      <c r="N1120" s="54"/>
      <c r="O1120" s="77" t="str">
        <f ca="1">IF(D1120="цвет",SUM(O1121:INDIRECT("N"&amp;R1120)),IF(SUM(E1120:N1120)=0,"",SUM(E1120:N1120)))</f>
        <v/>
      </c>
      <c r="P1120" s="55" t="s">
        <v>54</v>
      </c>
      <c r="Q1120" s="43">
        <f t="shared" si="34"/>
        <v>5206</v>
      </c>
      <c r="R1120" s="57">
        <f t="shared" ca="1" si="35"/>
        <v>1124</v>
      </c>
      <c r="U1120" s="114" t="e">
        <f>VLOOKUP(C1120,Лист2!A$1:B$899,2,FALSE)</f>
        <v>#N/A</v>
      </c>
    </row>
    <row r="1121" spans="1:21" ht="17.25" thickBot="1" x14ac:dyDescent="0.3">
      <c r="A1121" s="69"/>
      <c r="B1121" s="230" t="s">
        <v>342</v>
      </c>
      <c r="C1121" s="70">
        <v>5050</v>
      </c>
      <c r="D1121" s="87" t="s">
        <v>9</v>
      </c>
      <c r="E1121" s="84" t="s">
        <v>11</v>
      </c>
      <c r="F1121" s="84" t="s">
        <v>12</v>
      </c>
      <c r="G1121" s="84" t="s">
        <v>13</v>
      </c>
      <c r="H1121" s="84" t="s">
        <v>14</v>
      </c>
      <c r="I1121" s="84" t="s">
        <v>15</v>
      </c>
      <c r="J1121" s="84" t="s">
        <v>16</v>
      </c>
      <c r="K1121" s="84" t="s">
        <v>20</v>
      </c>
      <c r="L1121" s="84" t="s">
        <v>21</v>
      </c>
      <c r="M1121" s="84"/>
      <c r="N1121" s="84"/>
      <c r="O1121" s="65">
        <f ca="1">IF(D1121="цвет",SUM(O1122:INDIRECT("N"&amp;R1121)),IF(SUM(E1121:N1121)=0,"",SUM(E1121:N1121)))</f>
        <v>0</v>
      </c>
      <c r="P1121" s="55">
        <v>1677</v>
      </c>
      <c r="Q1121" s="43">
        <f t="shared" si="34"/>
        <v>5050</v>
      </c>
      <c r="R1121" s="57">
        <f t="shared" ca="1" si="35"/>
        <v>1124</v>
      </c>
      <c r="S1121" s="71">
        <f>IF(U1121&gt;0,ROUND((U1121),0),ROUND((P1121*$P$1),0))</f>
        <v>650</v>
      </c>
      <c r="T1121" s="72">
        <f ca="1">O1121*S1121</f>
        <v>0</v>
      </c>
      <c r="U1121" s="114">
        <f>VLOOKUP(C1121,Лист2!A$1:B$899,2,FALSE)</f>
        <v>650</v>
      </c>
    </row>
    <row r="1122" spans="1:21" ht="17.25" thickBot="1" x14ac:dyDescent="0.3">
      <c r="A1122" s="69"/>
      <c r="B1122" s="231"/>
      <c r="C1122" s="62"/>
      <c r="D1122" s="94" t="s">
        <v>344</v>
      </c>
      <c r="E1122" s="277"/>
      <c r="F1122" s="66"/>
      <c r="G1122" s="66"/>
      <c r="H1122" s="66"/>
      <c r="I1122" s="66"/>
      <c r="J1122" s="66"/>
      <c r="K1122" s="66"/>
      <c r="L1122" s="66"/>
      <c r="M1122" s="66"/>
      <c r="N1122" s="66"/>
      <c r="O1122" s="77" t="str">
        <f ca="1">IF(D1122="цвет",SUM(O1123:INDIRECT("N"&amp;R1122)),IF(SUM(E1122:N1122)=0,"",SUM(E1122:N1122)))</f>
        <v/>
      </c>
      <c r="P1122" s="55" t="s">
        <v>54</v>
      </c>
      <c r="Q1122" s="43">
        <f t="shared" si="34"/>
        <v>5050</v>
      </c>
      <c r="R1122" s="57">
        <f t="shared" ca="1" si="35"/>
        <v>1124</v>
      </c>
      <c r="S1122" s="56"/>
      <c r="T1122" s="63"/>
      <c r="U1122" s="114" t="e">
        <f>VLOOKUP(C1122,Лист2!A$1:B$899,2,FALSE)</f>
        <v>#N/A</v>
      </c>
    </row>
    <row r="1123" spans="1:21" ht="135" customHeight="1" x14ac:dyDescent="0.25">
      <c r="A1123" s="69"/>
      <c r="B1123" s="231"/>
      <c r="C1123" s="74"/>
      <c r="D1123" s="234" t="s">
        <v>343</v>
      </c>
      <c r="E1123" s="235"/>
      <c r="F1123" s="235"/>
      <c r="G1123" s="235"/>
      <c r="H1123" s="235"/>
      <c r="I1123" s="235"/>
      <c r="J1123" s="235"/>
      <c r="K1123" s="235"/>
      <c r="L1123" s="235"/>
      <c r="M1123" s="235"/>
      <c r="N1123" s="236"/>
      <c r="O1123" s="77" t="str">
        <f ca="1">IF(D1123="цвет",SUM(O1124:INDIRECT("N"&amp;R1123)),IF(SUM(E1123:N1123)=0,"",SUM(E1123:N1123)))</f>
        <v/>
      </c>
      <c r="P1123" s="55" t="s">
        <v>54</v>
      </c>
      <c r="Q1123" s="43">
        <f t="shared" si="34"/>
        <v>5050</v>
      </c>
      <c r="R1123" s="57">
        <f t="shared" ca="1" si="35"/>
        <v>1124</v>
      </c>
      <c r="S1123" s="56"/>
      <c r="T1123" s="63"/>
      <c r="U1123" s="114" t="e">
        <f>VLOOKUP(C1123,Лист2!A$1:B$899,2,FALSE)</f>
        <v>#N/A</v>
      </c>
    </row>
    <row r="1124" spans="1:21" ht="17.45" customHeight="1" thickBot="1" x14ac:dyDescent="0.3">
      <c r="A1124" s="69"/>
      <c r="B1124" s="243"/>
      <c r="C1124" s="7"/>
      <c r="D1124" s="219" t="str">
        <f>HYPERLINK("https://miamia.ru/search/index.php?q="&amp;Q1124&amp;"&amp;s=Поиск?utm_source=Excel&amp;utm_medium=Nalichie&amp;utm_content="&amp;Q1124&amp;"","Посмотреть большую фотографию на сайте")</f>
        <v>Посмотреть большую фотографию на сайте</v>
      </c>
      <c r="E1124" s="220"/>
      <c r="F1124" s="220"/>
      <c r="G1124" s="220"/>
      <c r="H1124" s="220"/>
      <c r="I1124" s="220"/>
      <c r="J1124" s="220"/>
      <c r="K1124" s="220"/>
      <c r="L1124" s="220"/>
      <c r="M1124" s="220"/>
      <c r="N1124" s="221"/>
      <c r="O1124" s="77" t="str">
        <f ca="1">IF(D1124="цвет",SUM(O1125:INDIRECT("N"&amp;R1124)),IF(SUM(E1124:N1124)=0,"",SUM(E1124:N1124)))</f>
        <v/>
      </c>
      <c r="P1124" s="55" t="s">
        <v>54</v>
      </c>
      <c r="Q1124" s="43">
        <f t="shared" si="34"/>
        <v>5050</v>
      </c>
      <c r="R1124" s="57">
        <f t="shared" ca="1" si="35"/>
        <v>1124</v>
      </c>
      <c r="S1124" s="56"/>
      <c r="T1124" s="63"/>
      <c r="U1124" s="114" t="e">
        <f>VLOOKUP(C1124,Лист2!A$1:B$899,2,FALSE)</f>
        <v>#N/A</v>
      </c>
    </row>
    <row r="1125" spans="1:21" ht="17.25" thickBot="1" x14ac:dyDescent="0.3">
      <c r="A1125" s="69"/>
      <c r="B1125" s="230" t="s">
        <v>342</v>
      </c>
      <c r="C1125" s="70">
        <v>5051</v>
      </c>
      <c r="D1125" s="87" t="s">
        <v>9</v>
      </c>
      <c r="E1125" s="84" t="s">
        <v>17</v>
      </c>
      <c r="F1125" s="84" t="s">
        <v>18</v>
      </c>
      <c r="G1125" s="84" t="s">
        <v>19</v>
      </c>
      <c r="H1125" s="84" t="s">
        <v>22</v>
      </c>
      <c r="I1125" s="84"/>
      <c r="J1125" s="84"/>
      <c r="K1125" s="84"/>
      <c r="L1125" s="84"/>
      <c r="M1125" s="84"/>
      <c r="N1125" s="84"/>
      <c r="O1125" s="65">
        <f ca="1">IF(D1125="цвет",SUM(O1126:INDIRECT("N"&amp;R1125)),IF(SUM(E1125:N1125)=0,"",SUM(E1125:N1125)))</f>
        <v>0</v>
      </c>
      <c r="P1125" s="55">
        <v>1936</v>
      </c>
      <c r="Q1125" s="43">
        <f t="shared" si="34"/>
        <v>5051</v>
      </c>
      <c r="R1125" s="57">
        <f t="shared" ca="1" si="35"/>
        <v>1128</v>
      </c>
      <c r="S1125" s="71">
        <f>IF(U1125&gt;0,ROUND((U1125),0),ROUND((P1125*$P$1),0))</f>
        <v>650</v>
      </c>
      <c r="T1125" s="72">
        <f ca="1">O1125*S1125</f>
        <v>0</v>
      </c>
      <c r="U1125" s="114">
        <f>VLOOKUP(C1125,Лист2!A$1:B$899,2,FALSE)</f>
        <v>650</v>
      </c>
    </row>
    <row r="1126" spans="1:21" ht="17.25" thickBot="1" x14ac:dyDescent="0.3">
      <c r="A1126" s="69"/>
      <c r="B1126" s="231"/>
      <c r="C1126" s="62"/>
      <c r="D1126" s="94" t="s">
        <v>344</v>
      </c>
      <c r="E1126" s="66"/>
      <c r="F1126" s="66"/>
      <c r="G1126" s="66"/>
      <c r="H1126" s="276"/>
      <c r="I1126" s="66"/>
      <c r="J1126" s="66"/>
      <c r="K1126" s="66"/>
      <c r="L1126" s="66"/>
      <c r="M1126" s="66"/>
      <c r="N1126" s="66"/>
      <c r="O1126" s="77" t="str">
        <f ca="1">IF(D1126="цвет",SUM(O1127:INDIRECT("N"&amp;R1126)),IF(SUM(E1126:N1126)=0,"",SUM(E1126:N1126)))</f>
        <v/>
      </c>
      <c r="P1126" s="55" t="s">
        <v>54</v>
      </c>
      <c r="Q1126" s="43">
        <f t="shared" si="34"/>
        <v>5051</v>
      </c>
      <c r="R1126" s="57">
        <f t="shared" ca="1" si="35"/>
        <v>1128</v>
      </c>
      <c r="S1126" s="56"/>
      <c r="T1126" s="63"/>
      <c r="U1126" s="114" t="e">
        <f>VLOOKUP(C1126,Лист2!A$1:B$899,2,FALSE)</f>
        <v>#N/A</v>
      </c>
    </row>
    <row r="1127" spans="1:21" ht="135" customHeight="1" x14ac:dyDescent="0.25">
      <c r="A1127" s="69"/>
      <c r="B1127" s="231"/>
      <c r="C1127" s="74"/>
      <c r="D1127" s="234" t="s">
        <v>343</v>
      </c>
      <c r="E1127" s="235"/>
      <c r="F1127" s="235"/>
      <c r="G1127" s="235"/>
      <c r="H1127" s="235"/>
      <c r="I1127" s="235"/>
      <c r="J1127" s="235"/>
      <c r="K1127" s="235"/>
      <c r="L1127" s="235"/>
      <c r="M1127" s="235"/>
      <c r="N1127" s="236"/>
      <c r="O1127" s="77" t="str">
        <f ca="1">IF(D1127="цвет",SUM(O1128:INDIRECT("N"&amp;R1127)),IF(SUM(E1127:N1127)=0,"",SUM(E1127:N1127)))</f>
        <v/>
      </c>
      <c r="P1127" s="55" t="s">
        <v>54</v>
      </c>
      <c r="Q1127" s="43">
        <f t="shared" si="34"/>
        <v>5051</v>
      </c>
      <c r="R1127" s="57">
        <f t="shared" ca="1" si="35"/>
        <v>1128</v>
      </c>
      <c r="S1127" s="56"/>
      <c r="T1127" s="63"/>
      <c r="U1127" s="114" t="e">
        <f>VLOOKUP(C1127,Лист2!A$1:B$899,2,FALSE)</f>
        <v>#N/A</v>
      </c>
    </row>
    <row r="1128" spans="1:21" ht="17.45" customHeight="1" thickBot="1" x14ac:dyDescent="0.3">
      <c r="A1128" s="69"/>
      <c r="B1128" s="243"/>
      <c r="C1128" s="7"/>
      <c r="D1128" s="219" t="str">
        <f>HYPERLINK("https://miamia.ru/search/index.php?q="&amp;Q1128&amp;"&amp;s=Поиск?utm_source=Excel&amp;utm_medium=Nalichie&amp;utm_content="&amp;Q1128&amp;"","Посмотреть большую фотографию на сайте")</f>
        <v>Посмотреть большую фотографию на сайте</v>
      </c>
      <c r="E1128" s="220"/>
      <c r="F1128" s="220"/>
      <c r="G1128" s="220"/>
      <c r="H1128" s="220"/>
      <c r="I1128" s="220"/>
      <c r="J1128" s="220"/>
      <c r="K1128" s="220"/>
      <c r="L1128" s="220"/>
      <c r="M1128" s="220"/>
      <c r="N1128" s="221"/>
      <c r="O1128" s="77" t="str">
        <f ca="1">IF(D1128="цвет",SUM(O1129:INDIRECT("N"&amp;R1128)),IF(SUM(E1128:N1128)=0,"",SUM(E1128:N1128)))</f>
        <v/>
      </c>
      <c r="P1128" s="55" t="s">
        <v>54</v>
      </c>
      <c r="Q1128" s="43">
        <f t="shared" si="34"/>
        <v>5051</v>
      </c>
      <c r="R1128" s="57">
        <f t="shared" ca="1" si="35"/>
        <v>1128</v>
      </c>
      <c r="S1128" s="56"/>
      <c r="T1128" s="63"/>
      <c r="U1128" s="114" t="e">
        <f>VLOOKUP(C1128,Лист2!A$1:B$899,2,FALSE)</f>
        <v>#N/A</v>
      </c>
    </row>
    <row r="1129" spans="1:21" ht="17.25" thickBot="1" x14ac:dyDescent="0.3">
      <c r="A1129" s="69"/>
      <c r="B1129" s="230" t="s">
        <v>342</v>
      </c>
      <c r="C1129" s="70">
        <v>5053</v>
      </c>
      <c r="D1129" s="87" t="s">
        <v>9</v>
      </c>
      <c r="E1129" s="84" t="s">
        <v>17</v>
      </c>
      <c r="F1129" s="84" t="s">
        <v>18</v>
      </c>
      <c r="G1129" s="84" t="s">
        <v>19</v>
      </c>
      <c r="H1129" s="84" t="s">
        <v>22</v>
      </c>
      <c r="I1129" s="84"/>
      <c r="J1129" s="84"/>
      <c r="K1129" s="84"/>
      <c r="L1129" s="84"/>
      <c r="M1129" s="84"/>
      <c r="N1129" s="84"/>
      <c r="O1129" s="65">
        <f ca="1">IF(D1129="цвет",SUM(O1130:INDIRECT("N"&amp;R1129)),IF(SUM(E1129:N1129)=0,"",SUM(E1129:N1129)))</f>
        <v>0</v>
      </c>
      <c r="P1129" s="55">
        <v>2324</v>
      </c>
      <c r="Q1129" s="43">
        <f t="shared" si="34"/>
        <v>5053</v>
      </c>
      <c r="R1129" s="57">
        <f t="shared" ca="1" si="35"/>
        <v>1132</v>
      </c>
      <c r="S1129" s="71">
        <f>IF(U1129&gt;0,ROUND((U1129),0),ROUND((P1129*$P$1),0))</f>
        <v>950</v>
      </c>
      <c r="T1129" s="72">
        <f ca="1">O1129*S1129</f>
        <v>0</v>
      </c>
      <c r="U1129" s="114">
        <f>VLOOKUP(C1129,Лист2!A$1:B$899,2,FALSE)</f>
        <v>950</v>
      </c>
    </row>
    <row r="1130" spans="1:21" ht="17.25" thickBot="1" x14ac:dyDescent="0.3">
      <c r="A1130" s="69"/>
      <c r="B1130" s="231"/>
      <c r="C1130" s="62"/>
      <c r="D1130" s="94" t="s">
        <v>344</v>
      </c>
      <c r="E1130" s="66"/>
      <c r="F1130" s="276"/>
      <c r="G1130" s="277"/>
      <c r="H1130" s="277"/>
      <c r="I1130" s="66"/>
      <c r="J1130" s="66"/>
      <c r="K1130" s="66"/>
      <c r="L1130" s="66"/>
      <c r="M1130" s="66"/>
      <c r="N1130" s="66"/>
      <c r="O1130" s="77" t="str">
        <f ca="1">IF(D1130="цвет",SUM(O1131:INDIRECT("N"&amp;R1130)),IF(SUM(E1130:N1130)=0,"",SUM(E1130:N1130)))</f>
        <v/>
      </c>
      <c r="P1130" s="55" t="s">
        <v>54</v>
      </c>
      <c r="Q1130" s="43">
        <f t="shared" si="34"/>
        <v>5053</v>
      </c>
      <c r="R1130" s="57">
        <f t="shared" ca="1" si="35"/>
        <v>1132</v>
      </c>
      <c r="S1130" s="56"/>
      <c r="T1130" s="63"/>
      <c r="U1130" s="114" t="e">
        <f>VLOOKUP(C1130,Лист2!A$1:B$899,2,FALSE)</f>
        <v>#N/A</v>
      </c>
    </row>
    <row r="1131" spans="1:21" ht="135" customHeight="1" x14ac:dyDescent="0.25">
      <c r="A1131" s="69"/>
      <c r="B1131" s="231"/>
      <c r="C1131" s="74"/>
      <c r="D1131" s="234" t="s">
        <v>348</v>
      </c>
      <c r="E1131" s="235"/>
      <c r="F1131" s="235"/>
      <c r="G1131" s="235"/>
      <c r="H1131" s="235"/>
      <c r="I1131" s="235"/>
      <c r="J1131" s="235"/>
      <c r="K1131" s="235"/>
      <c r="L1131" s="235"/>
      <c r="M1131" s="235"/>
      <c r="N1131" s="236"/>
      <c r="O1131" s="77" t="str">
        <f ca="1">IF(D1131="цвет",SUM(O1132:INDIRECT("N"&amp;R1131)),IF(SUM(E1131:N1131)=0,"",SUM(E1131:N1131)))</f>
        <v/>
      </c>
      <c r="P1131" s="55" t="s">
        <v>54</v>
      </c>
      <c r="Q1131" s="43">
        <f t="shared" si="34"/>
        <v>5053</v>
      </c>
      <c r="R1131" s="57">
        <f t="shared" ca="1" si="35"/>
        <v>1132</v>
      </c>
      <c r="S1131" s="56"/>
      <c r="T1131" s="63"/>
      <c r="U1131" s="114" t="e">
        <f>VLOOKUP(C1131,Лист2!A$1:B$899,2,FALSE)</f>
        <v>#N/A</v>
      </c>
    </row>
    <row r="1132" spans="1:21" ht="17.45" customHeight="1" thickBot="1" x14ac:dyDescent="0.3">
      <c r="A1132" s="69"/>
      <c r="B1132" s="243"/>
      <c r="C1132" s="7"/>
      <c r="D1132" s="219" t="str">
        <f>HYPERLINK("https://miamia.ru/search/index.php?q="&amp;Q1132&amp;"&amp;s=Поиск?utm_source=Excel&amp;utm_medium=Nalichie&amp;utm_content="&amp;Q1132&amp;"","Посмотреть большую фотографию на сайте")</f>
        <v>Посмотреть большую фотографию на сайте</v>
      </c>
      <c r="E1132" s="220"/>
      <c r="F1132" s="220"/>
      <c r="G1132" s="220"/>
      <c r="H1132" s="220"/>
      <c r="I1132" s="220"/>
      <c r="J1132" s="220"/>
      <c r="K1132" s="220"/>
      <c r="L1132" s="220"/>
      <c r="M1132" s="220"/>
      <c r="N1132" s="221"/>
      <c r="O1132" s="77" t="str">
        <f ca="1">IF(D1132="цвет",SUM(O1133:INDIRECT("N"&amp;R1132)),IF(SUM(E1132:N1132)=0,"",SUM(E1132:N1132)))</f>
        <v/>
      </c>
      <c r="P1132" s="55" t="s">
        <v>54</v>
      </c>
      <c r="Q1132" s="43">
        <f t="shared" si="34"/>
        <v>5053</v>
      </c>
      <c r="R1132" s="57">
        <f t="shared" ca="1" si="35"/>
        <v>1132</v>
      </c>
      <c r="S1132" s="56"/>
      <c r="T1132" s="63"/>
      <c r="U1132" s="114" t="e">
        <f>VLOOKUP(C1132,Лист2!A$1:B$899,2,FALSE)</f>
        <v>#N/A</v>
      </c>
    </row>
    <row r="1133" spans="1:21" ht="17.25" thickBot="1" x14ac:dyDescent="0.3">
      <c r="A1133" s="69"/>
      <c r="B1133" s="230" t="s">
        <v>342</v>
      </c>
      <c r="C1133" s="70">
        <v>5054</v>
      </c>
      <c r="D1133" s="87" t="s">
        <v>9</v>
      </c>
      <c r="E1133" s="84" t="s">
        <v>17</v>
      </c>
      <c r="F1133" s="84" t="s">
        <v>18</v>
      </c>
      <c r="G1133" s="84" t="s">
        <v>19</v>
      </c>
      <c r="H1133" s="84" t="s">
        <v>22</v>
      </c>
      <c r="I1133" s="84"/>
      <c r="J1133" s="84"/>
      <c r="K1133" s="84"/>
      <c r="L1133" s="84"/>
      <c r="M1133" s="84"/>
      <c r="N1133" s="84"/>
      <c r="O1133" s="65">
        <f ca="1">IF(D1133="цвет",SUM(O1134:INDIRECT("N"&amp;R1133)),IF(SUM(E1133:N1133)=0,"",SUM(E1133:N1133)))</f>
        <v>0</v>
      </c>
      <c r="P1133" s="55">
        <v>1936</v>
      </c>
      <c r="Q1133" s="43">
        <f t="shared" si="34"/>
        <v>5054</v>
      </c>
      <c r="R1133" s="57">
        <f t="shared" ca="1" si="35"/>
        <v>1136</v>
      </c>
      <c r="S1133" s="71">
        <f>IF(U1133&gt;0,ROUND((U1133),0),ROUND((P1133*$P$1),0))</f>
        <v>1850</v>
      </c>
      <c r="T1133" s="72">
        <f ca="1">O1133*S1133</f>
        <v>0</v>
      </c>
      <c r="U1133" s="114">
        <f>VLOOKUP(C1133,Лист2!A$1:B$899,2,FALSE)</f>
        <v>1850</v>
      </c>
    </row>
    <row r="1134" spans="1:21" ht="17.25" thickBot="1" x14ac:dyDescent="0.3">
      <c r="A1134" s="69"/>
      <c r="B1134" s="231"/>
      <c r="C1134" s="62"/>
      <c r="D1134" s="94" t="s">
        <v>344</v>
      </c>
      <c r="E1134" s="66"/>
      <c r="F1134" s="66"/>
      <c r="G1134" s="66"/>
      <c r="H1134" s="277"/>
      <c r="I1134" s="66"/>
      <c r="J1134" s="66"/>
      <c r="K1134" s="66"/>
      <c r="L1134" s="66"/>
      <c r="M1134" s="66"/>
      <c r="N1134" s="66"/>
      <c r="O1134" s="77" t="str">
        <f ca="1">IF(D1134="цвет",SUM(O1135:INDIRECT("N"&amp;R1134)),IF(SUM(E1134:N1134)=0,"",SUM(E1134:N1134)))</f>
        <v/>
      </c>
      <c r="P1134" s="55" t="s">
        <v>54</v>
      </c>
      <c r="Q1134" s="43">
        <f t="shared" si="34"/>
        <v>5054</v>
      </c>
      <c r="R1134" s="57">
        <f t="shared" ca="1" si="35"/>
        <v>1136</v>
      </c>
      <c r="S1134" s="56"/>
      <c r="T1134" s="63"/>
      <c r="U1134" s="114" t="e">
        <f>VLOOKUP(C1134,Лист2!A$1:B$899,2,FALSE)</f>
        <v>#N/A</v>
      </c>
    </row>
    <row r="1135" spans="1:21" ht="135" customHeight="1" x14ac:dyDescent="0.25">
      <c r="A1135" s="69"/>
      <c r="B1135" s="231"/>
      <c r="C1135" s="74"/>
      <c r="D1135" s="234" t="s">
        <v>347</v>
      </c>
      <c r="E1135" s="235"/>
      <c r="F1135" s="235"/>
      <c r="G1135" s="235"/>
      <c r="H1135" s="235"/>
      <c r="I1135" s="235"/>
      <c r="J1135" s="235"/>
      <c r="K1135" s="235"/>
      <c r="L1135" s="235"/>
      <c r="M1135" s="235"/>
      <c r="N1135" s="236"/>
      <c r="O1135" s="77" t="str">
        <f ca="1">IF(D1135="цвет",SUM(O1136:INDIRECT("N"&amp;R1135)),IF(SUM(E1135:N1135)=0,"",SUM(E1135:N1135)))</f>
        <v/>
      </c>
      <c r="P1135" s="55" t="s">
        <v>54</v>
      </c>
      <c r="Q1135" s="43">
        <f t="shared" si="34"/>
        <v>5054</v>
      </c>
      <c r="R1135" s="57">
        <f t="shared" ca="1" si="35"/>
        <v>1136</v>
      </c>
      <c r="S1135" s="56"/>
      <c r="T1135" s="63"/>
      <c r="U1135" s="114" t="e">
        <f>VLOOKUP(C1135,Лист2!A$1:B$899,2,FALSE)</f>
        <v>#N/A</v>
      </c>
    </row>
    <row r="1136" spans="1:21" ht="17.45" customHeight="1" thickBot="1" x14ac:dyDescent="0.3">
      <c r="A1136" s="69"/>
      <c r="B1136" s="243"/>
      <c r="C1136" s="7"/>
      <c r="D1136" s="219" t="str">
        <f>HYPERLINK("https://miamia.ru/search/index.php?q="&amp;Q1136&amp;"&amp;s=Поиск?utm_source=Excel&amp;utm_medium=Nalichie&amp;utm_content="&amp;Q1136&amp;"","Посмотреть большую фотографию на сайте")</f>
        <v>Посмотреть большую фотографию на сайте</v>
      </c>
      <c r="E1136" s="220"/>
      <c r="F1136" s="220"/>
      <c r="G1136" s="220"/>
      <c r="H1136" s="220"/>
      <c r="I1136" s="220"/>
      <c r="J1136" s="220"/>
      <c r="K1136" s="220"/>
      <c r="L1136" s="220"/>
      <c r="M1136" s="220"/>
      <c r="N1136" s="221"/>
      <c r="O1136" s="77" t="str">
        <f ca="1">IF(D1136="цвет",SUM(O1137:INDIRECT("N"&amp;R1136)),IF(SUM(E1136:N1136)=0,"",SUM(E1136:N1136)))</f>
        <v/>
      </c>
      <c r="P1136" s="55" t="s">
        <v>54</v>
      </c>
      <c r="Q1136" s="43">
        <f t="shared" si="34"/>
        <v>5054</v>
      </c>
      <c r="R1136" s="57">
        <f t="shared" ca="1" si="35"/>
        <v>1136</v>
      </c>
      <c r="S1136" s="56"/>
      <c r="T1136" s="63"/>
      <c r="U1136" s="114" t="e">
        <f>VLOOKUP(C1136,Лист2!A$1:B$899,2,FALSE)</f>
        <v>#N/A</v>
      </c>
    </row>
    <row r="1137" spans="1:21" ht="17.25" thickBot="1" x14ac:dyDescent="0.3">
      <c r="A1137" s="69"/>
      <c r="B1137" s="230" t="s">
        <v>342</v>
      </c>
      <c r="C1137" s="70">
        <v>5057</v>
      </c>
      <c r="D1137" s="87" t="s">
        <v>9</v>
      </c>
      <c r="E1137" s="84" t="s">
        <v>11</v>
      </c>
      <c r="F1137" s="84" t="s">
        <v>12</v>
      </c>
      <c r="G1137" s="84" t="s">
        <v>13</v>
      </c>
      <c r="H1137" s="84" t="s">
        <v>14</v>
      </c>
      <c r="I1137" s="84" t="s">
        <v>15</v>
      </c>
      <c r="J1137" s="84" t="s">
        <v>16</v>
      </c>
      <c r="K1137" s="84" t="s">
        <v>20</v>
      </c>
      <c r="L1137" s="84" t="s">
        <v>21</v>
      </c>
      <c r="M1137" s="84"/>
      <c r="N1137" s="84"/>
      <c r="O1137" s="65">
        <f ca="1">IF(D1137="цвет",SUM(O1138:INDIRECT("N"&amp;R1137)),IF(SUM(E1137:N1137)=0,"",SUM(E1137:N1137)))</f>
        <v>0</v>
      </c>
      <c r="P1137" s="55">
        <v>2582</v>
      </c>
      <c r="Q1137" s="43">
        <f t="shared" si="34"/>
        <v>5057</v>
      </c>
      <c r="R1137" s="57">
        <f t="shared" ca="1" si="35"/>
        <v>1140</v>
      </c>
      <c r="S1137" s="71">
        <f>IF(U1137&gt;0,ROUND((U1137),0),ROUND((P1137*$P$1),0))</f>
        <v>1250</v>
      </c>
      <c r="T1137" s="72">
        <f ca="1">O1137*S1137</f>
        <v>0</v>
      </c>
      <c r="U1137" s="114">
        <f>VLOOKUP(C1137,Лист2!A$1:B$899,2,FALSE)</f>
        <v>1250</v>
      </c>
    </row>
    <row r="1138" spans="1:21" ht="17.25" thickBot="1" x14ac:dyDescent="0.3">
      <c r="A1138" s="69"/>
      <c r="B1138" s="231"/>
      <c r="C1138" s="62"/>
      <c r="D1138" s="94" t="s">
        <v>344</v>
      </c>
      <c r="E1138" s="277"/>
      <c r="F1138" s="277"/>
      <c r="G1138" s="277"/>
      <c r="H1138" s="276"/>
      <c r="I1138" s="66"/>
      <c r="J1138" s="66"/>
      <c r="K1138" s="66"/>
      <c r="L1138" s="66"/>
      <c r="M1138" s="66"/>
      <c r="N1138" s="66"/>
      <c r="O1138" s="77" t="str">
        <f ca="1">IF(D1138="цвет",SUM(O1139:INDIRECT("N"&amp;R1138)),IF(SUM(E1138:N1138)=0,"",SUM(E1138:N1138)))</f>
        <v/>
      </c>
      <c r="P1138" s="55" t="s">
        <v>54</v>
      </c>
      <c r="Q1138" s="43">
        <f t="shared" si="34"/>
        <v>5057</v>
      </c>
      <c r="R1138" s="57">
        <f t="shared" ca="1" si="35"/>
        <v>1140</v>
      </c>
      <c r="S1138" s="56"/>
      <c r="T1138" s="63"/>
      <c r="U1138" s="114" t="e">
        <f>VLOOKUP(C1138,Лист2!A$1:B$899,2,FALSE)</f>
        <v>#N/A</v>
      </c>
    </row>
    <row r="1139" spans="1:21" ht="135" customHeight="1" x14ac:dyDescent="0.25">
      <c r="A1139" s="69"/>
      <c r="B1139" s="231"/>
      <c r="C1139" s="74"/>
      <c r="D1139" s="234" t="s">
        <v>346</v>
      </c>
      <c r="E1139" s="235"/>
      <c r="F1139" s="235"/>
      <c r="G1139" s="235"/>
      <c r="H1139" s="235"/>
      <c r="I1139" s="235"/>
      <c r="J1139" s="235"/>
      <c r="K1139" s="235"/>
      <c r="L1139" s="235"/>
      <c r="M1139" s="235"/>
      <c r="N1139" s="236"/>
      <c r="O1139" s="77" t="str">
        <f ca="1">IF(D1139="цвет",SUM(O1140:INDIRECT("N"&amp;R1139)),IF(SUM(E1139:N1139)=0,"",SUM(E1139:N1139)))</f>
        <v/>
      </c>
      <c r="P1139" s="55" t="s">
        <v>54</v>
      </c>
      <c r="Q1139" s="43">
        <f t="shared" si="34"/>
        <v>5057</v>
      </c>
      <c r="R1139" s="57">
        <f t="shared" ca="1" si="35"/>
        <v>1140</v>
      </c>
      <c r="S1139" s="56"/>
      <c r="T1139" s="63"/>
      <c r="U1139" s="114" t="e">
        <f>VLOOKUP(C1139,Лист2!A$1:B$899,2,FALSE)</f>
        <v>#N/A</v>
      </c>
    </row>
    <row r="1140" spans="1:21" ht="17.45" customHeight="1" thickBot="1" x14ac:dyDescent="0.3">
      <c r="A1140" s="69"/>
      <c r="B1140" s="243"/>
      <c r="C1140" s="7"/>
      <c r="D1140" s="219" t="str">
        <f>HYPERLINK("https://miamia.ru/search/index.php?q="&amp;Q1140&amp;"&amp;s=Поиск?utm_source=Excel&amp;utm_medium=Nalichie&amp;utm_content="&amp;Q1140&amp;"","Посмотреть большую фотографию на сайте")</f>
        <v>Посмотреть большую фотографию на сайте</v>
      </c>
      <c r="E1140" s="220"/>
      <c r="F1140" s="220"/>
      <c r="G1140" s="220"/>
      <c r="H1140" s="220"/>
      <c r="I1140" s="220"/>
      <c r="J1140" s="220"/>
      <c r="K1140" s="220"/>
      <c r="L1140" s="220"/>
      <c r="M1140" s="220"/>
      <c r="N1140" s="221"/>
      <c r="O1140" s="77" t="str">
        <f ca="1">IF(D1140="цвет",SUM(O1141:INDIRECT("N"&amp;R1140)),IF(SUM(E1140:N1140)=0,"",SUM(E1140:N1140)))</f>
        <v/>
      </c>
      <c r="P1140" s="55" t="s">
        <v>54</v>
      </c>
      <c r="Q1140" s="43">
        <f t="shared" si="34"/>
        <v>5057</v>
      </c>
      <c r="R1140" s="57">
        <f t="shared" ca="1" si="35"/>
        <v>1140</v>
      </c>
      <c r="S1140" s="56"/>
      <c r="T1140" s="63"/>
      <c r="U1140" s="114" t="e">
        <f>VLOOKUP(C1140,Лист2!A$1:B$899,2,FALSE)</f>
        <v>#N/A</v>
      </c>
    </row>
    <row r="1141" spans="1:21" ht="17.25" thickBot="1" x14ac:dyDescent="0.3">
      <c r="A1141" s="69"/>
      <c r="B1141" s="230" t="s">
        <v>342</v>
      </c>
      <c r="C1141" s="70">
        <v>5058</v>
      </c>
      <c r="D1141" s="87" t="s">
        <v>9</v>
      </c>
      <c r="E1141" s="84" t="s">
        <v>11</v>
      </c>
      <c r="F1141" s="84" t="s">
        <v>12</v>
      </c>
      <c r="G1141" s="84" t="s">
        <v>13</v>
      </c>
      <c r="H1141" s="84" t="s">
        <v>14</v>
      </c>
      <c r="I1141" s="84" t="s">
        <v>15</v>
      </c>
      <c r="J1141" s="84" t="s">
        <v>16</v>
      </c>
      <c r="K1141" s="84" t="s">
        <v>20</v>
      </c>
      <c r="L1141" s="84" t="s">
        <v>21</v>
      </c>
      <c r="M1141" s="84"/>
      <c r="N1141" s="84"/>
      <c r="O1141" s="65">
        <f ca="1">IF(D1141="цвет",SUM(O1142:INDIRECT("N"&amp;R1141)),IF(SUM(E1141:N1141)=0,"",SUM(E1141:N1141)))</f>
        <v>0</v>
      </c>
      <c r="P1141" s="55">
        <v>1936</v>
      </c>
      <c r="Q1141" s="43">
        <f t="shared" si="34"/>
        <v>5058</v>
      </c>
      <c r="R1141" s="57">
        <f t="shared" ca="1" si="35"/>
        <v>1144</v>
      </c>
      <c r="S1141" s="71">
        <f>IF(U1141&gt;0,ROUND((U1141),0),ROUND((P1141*$P$1),0))</f>
        <v>850</v>
      </c>
      <c r="T1141" s="72">
        <f ca="1">O1141*S1141</f>
        <v>0</v>
      </c>
      <c r="U1141" s="114">
        <f>VLOOKUP(C1141,Лист2!A$1:B$899,2,FALSE)</f>
        <v>850</v>
      </c>
    </row>
    <row r="1142" spans="1:21" ht="17.25" thickBot="1" x14ac:dyDescent="0.3">
      <c r="A1142" s="69"/>
      <c r="B1142" s="231"/>
      <c r="C1142" s="62"/>
      <c r="D1142" s="94" t="s">
        <v>344</v>
      </c>
      <c r="E1142" s="66"/>
      <c r="F1142" s="66"/>
      <c r="G1142" s="66"/>
      <c r="H1142" s="66"/>
      <c r="I1142" s="66"/>
      <c r="J1142" s="66"/>
      <c r="K1142" s="277"/>
      <c r="L1142" s="66"/>
      <c r="M1142" s="66"/>
      <c r="N1142" s="66"/>
      <c r="O1142" s="77" t="str">
        <f ca="1">IF(D1142="цвет",SUM(O1143:INDIRECT("N"&amp;R1142)),IF(SUM(E1142:N1142)=0,"",SUM(E1142:N1142)))</f>
        <v/>
      </c>
      <c r="P1142" s="55" t="s">
        <v>54</v>
      </c>
      <c r="Q1142" s="43">
        <f t="shared" si="34"/>
        <v>5058</v>
      </c>
      <c r="R1142" s="57">
        <f t="shared" ca="1" si="35"/>
        <v>1144</v>
      </c>
      <c r="S1142" s="56"/>
      <c r="T1142" s="63"/>
      <c r="U1142" s="114" t="e">
        <f>VLOOKUP(C1142,Лист2!A$1:B$899,2,FALSE)</f>
        <v>#N/A</v>
      </c>
    </row>
    <row r="1143" spans="1:21" ht="135" customHeight="1" x14ac:dyDescent="0.25">
      <c r="A1143" s="69"/>
      <c r="B1143" s="231"/>
      <c r="C1143" s="74"/>
      <c r="D1143" s="234" t="s">
        <v>345</v>
      </c>
      <c r="E1143" s="235"/>
      <c r="F1143" s="235"/>
      <c r="G1143" s="235"/>
      <c r="H1143" s="235"/>
      <c r="I1143" s="235"/>
      <c r="J1143" s="235"/>
      <c r="K1143" s="235"/>
      <c r="L1143" s="235"/>
      <c r="M1143" s="235"/>
      <c r="N1143" s="236"/>
      <c r="O1143" s="77" t="str">
        <f ca="1">IF(D1143="цвет",SUM(O1144:INDIRECT("N"&amp;R1143)),IF(SUM(E1143:N1143)=0,"",SUM(E1143:N1143)))</f>
        <v/>
      </c>
      <c r="P1143" s="55" t="s">
        <v>54</v>
      </c>
      <c r="Q1143" s="43">
        <f t="shared" si="34"/>
        <v>5058</v>
      </c>
      <c r="R1143" s="57">
        <f t="shared" ca="1" si="35"/>
        <v>1144</v>
      </c>
      <c r="S1143" s="56"/>
      <c r="T1143" s="63"/>
      <c r="U1143" s="114" t="e">
        <f>VLOOKUP(C1143,Лист2!A$1:B$899,2,FALSE)</f>
        <v>#N/A</v>
      </c>
    </row>
    <row r="1144" spans="1:21" ht="17.45" customHeight="1" thickBot="1" x14ac:dyDescent="0.3">
      <c r="A1144" s="69"/>
      <c r="B1144" s="243"/>
      <c r="C1144" s="7"/>
      <c r="D1144" s="219" t="str">
        <f>HYPERLINK("https://miamia.ru/search/index.php?q="&amp;Q1144&amp;"&amp;s=Поиск?utm_source=Excel&amp;utm_medium=Nalichie&amp;utm_content="&amp;Q1144&amp;"","Посмотреть большую фотографию на сайте")</f>
        <v>Посмотреть большую фотографию на сайте</v>
      </c>
      <c r="E1144" s="220"/>
      <c r="F1144" s="220"/>
      <c r="G1144" s="220"/>
      <c r="H1144" s="220"/>
      <c r="I1144" s="220"/>
      <c r="J1144" s="220"/>
      <c r="K1144" s="220"/>
      <c r="L1144" s="220"/>
      <c r="M1144" s="220"/>
      <c r="N1144" s="221"/>
      <c r="O1144" s="77" t="str">
        <f ca="1">IF(D1144="цвет",SUM(O1145:INDIRECT("N"&amp;R1144)),IF(SUM(E1144:N1144)=0,"",SUM(E1144:N1144)))</f>
        <v/>
      </c>
      <c r="P1144" s="55" t="s">
        <v>54</v>
      </c>
      <c r="Q1144" s="43">
        <f t="shared" si="34"/>
        <v>5058</v>
      </c>
      <c r="R1144" s="57">
        <f t="shared" ca="1" si="35"/>
        <v>1144</v>
      </c>
      <c r="S1144" s="56"/>
      <c r="T1144" s="63"/>
      <c r="U1144" s="114" t="e">
        <f>VLOOKUP(C1144,Лист2!A$1:B$899,2,FALSE)</f>
        <v>#N/A</v>
      </c>
    </row>
    <row r="1145" spans="1:21" ht="17.25" thickBot="1" x14ac:dyDescent="0.3">
      <c r="A1145" s="69"/>
      <c r="B1145" s="230" t="s">
        <v>342</v>
      </c>
      <c r="C1145" s="70">
        <v>5059</v>
      </c>
      <c r="D1145" s="87" t="s">
        <v>9</v>
      </c>
      <c r="E1145" s="84" t="s">
        <v>17</v>
      </c>
      <c r="F1145" s="84" t="s">
        <v>18</v>
      </c>
      <c r="G1145" s="84" t="s">
        <v>19</v>
      </c>
      <c r="H1145" s="84" t="s">
        <v>22</v>
      </c>
      <c r="I1145" s="84"/>
      <c r="J1145" s="84"/>
      <c r="K1145" s="84"/>
      <c r="L1145" s="84"/>
      <c r="M1145" s="84"/>
      <c r="N1145" s="84"/>
      <c r="O1145" s="65">
        <f ca="1">IF(D1145="цвет",SUM(O1146:INDIRECT("N"&amp;R1145)),IF(SUM(E1145:N1145)=0,"",SUM(E1145:N1145)))</f>
        <v>0</v>
      </c>
      <c r="P1145" s="55">
        <v>2582</v>
      </c>
      <c r="Q1145" s="43">
        <f t="shared" si="34"/>
        <v>5059</v>
      </c>
      <c r="R1145" s="57">
        <f t="shared" ca="1" si="35"/>
        <v>1148</v>
      </c>
      <c r="S1145" s="71">
        <f>IF(U1145&gt;0,ROUND((U1145),0),ROUND((P1145*$P$1),0))</f>
        <v>1250</v>
      </c>
      <c r="T1145" s="72">
        <f ca="1">O1145*S1145</f>
        <v>0</v>
      </c>
      <c r="U1145" s="114">
        <f>VLOOKUP(C1145,Лист2!A$1:B$899,2,FALSE)</f>
        <v>1250</v>
      </c>
    </row>
    <row r="1146" spans="1:21" ht="17.25" thickBot="1" x14ac:dyDescent="0.3">
      <c r="A1146" s="69"/>
      <c r="B1146" s="231"/>
      <c r="C1146" s="62"/>
      <c r="D1146" s="94" t="s">
        <v>344</v>
      </c>
      <c r="E1146" s="66"/>
      <c r="F1146" s="66"/>
      <c r="G1146" s="277"/>
      <c r="H1146" s="277"/>
      <c r="I1146" s="66"/>
      <c r="J1146" s="66"/>
      <c r="K1146" s="66"/>
      <c r="L1146" s="66"/>
      <c r="M1146" s="66"/>
      <c r="N1146" s="66"/>
      <c r="O1146" s="77" t="str">
        <f ca="1">IF(D1146="цвет",SUM(O1147:INDIRECT("N"&amp;R1146)),IF(SUM(E1146:N1146)=0,"",SUM(E1146:N1146)))</f>
        <v/>
      </c>
      <c r="P1146" s="55" t="s">
        <v>54</v>
      </c>
      <c r="Q1146" s="43">
        <f t="shared" si="34"/>
        <v>5059</v>
      </c>
      <c r="R1146" s="57">
        <f t="shared" ca="1" si="35"/>
        <v>1148</v>
      </c>
      <c r="S1146" s="56"/>
      <c r="T1146" s="63"/>
      <c r="U1146" s="114" t="e">
        <f>VLOOKUP(C1146,Лист2!A$1:B$899,2,FALSE)</f>
        <v>#N/A</v>
      </c>
    </row>
    <row r="1147" spans="1:21" ht="135" customHeight="1" x14ac:dyDescent="0.25">
      <c r="A1147" s="69"/>
      <c r="B1147" s="231"/>
      <c r="C1147" s="74"/>
      <c r="D1147" s="234" t="s">
        <v>349</v>
      </c>
      <c r="E1147" s="235"/>
      <c r="F1147" s="235"/>
      <c r="G1147" s="235"/>
      <c r="H1147" s="235"/>
      <c r="I1147" s="235"/>
      <c r="J1147" s="235"/>
      <c r="K1147" s="235"/>
      <c r="L1147" s="235"/>
      <c r="M1147" s="235"/>
      <c r="N1147" s="236"/>
      <c r="O1147" s="77" t="str">
        <f ca="1">IF(D1147="цвет",SUM(O1148:INDIRECT("N"&amp;R1147)),IF(SUM(E1147:N1147)=0,"",SUM(E1147:N1147)))</f>
        <v/>
      </c>
      <c r="P1147" s="55" t="s">
        <v>54</v>
      </c>
      <c r="Q1147" s="43">
        <f t="shared" si="34"/>
        <v>5059</v>
      </c>
      <c r="R1147" s="57">
        <f t="shared" ca="1" si="35"/>
        <v>1148</v>
      </c>
      <c r="S1147" s="56"/>
      <c r="T1147" s="63"/>
      <c r="U1147" s="114" t="e">
        <f>VLOOKUP(C1147,Лист2!A$1:B$899,2,FALSE)</f>
        <v>#N/A</v>
      </c>
    </row>
    <row r="1148" spans="1:21" ht="17.45" customHeight="1" thickBot="1" x14ac:dyDescent="0.3">
      <c r="A1148" s="69"/>
      <c r="B1148" s="243"/>
      <c r="C1148" s="7"/>
      <c r="D1148" s="219" t="str">
        <f>HYPERLINK("https://miamia.ru/search/index.php?q="&amp;Q1148&amp;"&amp;s=Поиск?utm_source=Excel&amp;utm_medium=Nalichie&amp;utm_content="&amp;Q1148&amp;"","Посмотреть большую фотографию на сайте")</f>
        <v>Посмотреть большую фотографию на сайте</v>
      </c>
      <c r="E1148" s="220"/>
      <c r="F1148" s="220"/>
      <c r="G1148" s="220"/>
      <c r="H1148" s="220"/>
      <c r="I1148" s="220"/>
      <c r="J1148" s="220"/>
      <c r="K1148" s="220"/>
      <c r="L1148" s="220"/>
      <c r="M1148" s="220"/>
      <c r="N1148" s="221"/>
      <c r="O1148" s="77" t="str">
        <f ca="1">IF(D1148="цвет",SUM(O1149:INDIRECT("N"&amp;R1148)),IF(SUM(E1148:N1148)=0,"",SUM(E1148:N1148)))</f>
        <v/>
      </c>
      <c r="P1148" s="55" t="s">
        <v>54</v>
      </c>
      <c r="Q1148" s="43">
        <f t="shared" si="34"/>
        <v>5059</v>
      </c>
      <c r="R1148" s="57">
        <f t="shared" ca="1" si="35"/>
        <v>1148</v>
      </c>
      <c r="S1148" s="56"/>
      <c r="T1148" s="63"/>
      <c r="U1148" s="114" t="e">
        <f>VLOOKUP(C1148,Лист2!A$1:B$899,2,FALSE)</f>
        <v>#N/A</v>
      </c>
    </row>
    <row r="1149" spans="1:21" ht="23.1" customHeight="1" thickBot="1" x14ac:dyDescent="0.3">
      <c r="A1149" s="67"/>
      <c r="B1149" s="50" t="s">
        <v>341</v>
      </c>
      <c r="C1149" s="51"/>
      <c r="D1149" s="52"/>
      <c r="E1149" s="53"/>
      <c r="F1149" s="53"/>
      <c r="G1149" s="53"/>
      <c r="H1149" s="53"/>
      <c r="I1149" s="53"/>
      <c r="J1149" s="53"/>
      <c r="K1149" s="53"/>
      <c r="L1149" s="53"/>
      <c r="M1149" s="53"/>
      <c r="N1149" s="54"/>
      <c r="O1149" s="77" t="str">
        <f ca="1">IF(D1149="цвет",SUM(O1150:INDIRECT("N"&amp;R1149)),IF(SUM(E1149:N1149)=0,"",SUM(E1149:N1149)))</f>
        <v/>
      </c>
      <c r="P1149" s="55" t="s">
        <v>54</v>
      </c>
      <c r="Q1149" s="43">
        <f t="shared" si="34"/>
        <v>5059</v>
      </c>
      <c r="R1149" s="57">
        <f t="shared" ca="1" si="35"/>
        <v>1153</v>
      </c>
      <c r="U1149" s="114" t="e">
        <f>VLOOKUP(C1149,Лист2!A$1:B$899,2,FALSE)</f>
        <v>#N/A</v>
      </c>
    </row>
    <row r="1150" spans="1:21" ht="17.25" thickBot="1" x14ac:dyDescent="0.3">
      <c r="A1150" s="69"/>
      <c r="B1150" s="230" t="s">
        <v>329</v>
      </c>
      <c r="C1150" s="70">
        <v>5330</v>
      </c>
      <c r="D1150" s="87" t="s">
        <v>9</v>
      </c>
      <c r="E1150" s="84" t="s">
        <v>11</v>
      </c>
      <c r="F1150" s="84" t="s">
        <v>12</v>
      </c>
      <c r="G1150" s="84" t="s">
        <v>13</v>
      </c>
      <c r="H1150" s="84" t="s">
        <v>14</v>
      </c>
      <c r="I1150" s="84" t="s">
        <v>15</v>
      </c>
      <c r="J1150" s="84" t="s">
        <v>16</v>
      </c>
      <c r="K1150" s="84" t="s">
        <v>20</v>
      </c>
      <c r="L1150" s="84" t="s">
        <v>21</v>
      </c>
      <c r="M1150" s="84"/>
      <c r="N1150" s="84"/>
      <c r="O1150" s="65">
        <f ca="1">IF(D1150="цвет",SUM(O1151:INDIRECT("N"&amp;R1150)),IF(SUM(E1150:N1150)=0,"",SUM(E1150:N1150)))</f>
        <v>0</v>
      </c>
      <c r="P1150" s="55">
        <v>1677</v>
      </c>
      <c r="Q1150" s="43">
        <f t="shared" si="34"/>
        <v>5330</v>
      </c>
      <c r="R1150" s="57">
        <f t="shared" ca="1" si="35"/>
        <v>1153</v>
      </c>
      <c r="S1150" s="71">
        <f>IF(U1150&gt;0,ROUND((U1150),0),ROUND((P1150*$P$1),0))</f>
        <v>750</v>
      </c>
      <c r="T1150" s="72">
        <f ca="1">O1150*S1150</f>
        <v>0</v>
      </c>
      <c r="U1150" s="114">
        <f>VLOOKUP(C1150,Лист2!A$1:B$899,2,FALSE)</f>
        <v>750</v>
      </c>
    </row>
    <row r="1151" spans="1:21" ht="17.25" thickBot="1" x14ac:dyDescent="0.3">
      <c r="A1151" s="69"/>
      <c r="B1151" s="231"/>
      <c r="C1151" s="62"/>
      <c r="D1151" s="94" t="s">
        <v>27</v>
      </c>
      <c r="E1151" s="66"/>
      <c r="F1151" s="66"/>
      <c r="G1151" s="66"/>
      <c r="H1151" s="276"/>
      <c r="I1151" s="66"/>
      <c r="J1151" s="276"/>
      <c r="K1151" s="276"/>
      <c r="L1151" s="66"/>
      <c r="M1151" s="66"/>
      <c r="N1151" s="66"/>
      <c r="O1151" s="77" t="str">
        <f ca="1">IF(D1151="цвет",SUM(O1152:INDIRECT("N"&amp;R1151)),IF(SUM(E1151:N1151)=0,"",SUM(E1151:N1151)))</f>
        <v/>
      </c>
      <c r="P1151" s="55" t="s">
        <v>54</v>
      </c>
      <c r="Q1151" s="43">
        <f t="shared" si="34"/>
        <v>5330</v>
      </c>
      <c r="R1151" s="57">
        <f t="shared" ca="1" si="35"/>
        <v>1153</v>
      </c>
      <c r="S1151" s="56"/>
      <c r="T1151" s="63"/>
      <c r="U1151" s="114" t="e">
        <f>VLOOKUP(C1151,Лист2!A$1:B$899,2,FALSE)</f>
        <v>#N/A</v>
      </c>
    </row>
    <row r="1152" spans="1:21" ht="135" customHeight="1" x14ac:dyDescent="0.25">
      <c r="A1152" s="69"/>
      <c r="B1152" s="231"/>
      <c r="C1152" s="74"/>
      <c r="D1152" s="234" t="s">
        <v>330</v>
      </c>
      <c r="E1152" s="235"/>
      <c r="F1152" s="235"/>
      <c r="G1152" s="235"/>
      <c r="H1152" s="235"/>
      <c r="I1152" s="235"/>
      <c r="J1152" s="235"/>
      <c r="K1152" s="235"/>
      <c r="L1152" s="235"/>
      <c r="M1152" s="235"/>
      <c r="N1152" s="236"/>
      <c r="O1152" s="77" t="str">
        <f ca="1">IF(D1152="цвет",SUM(O1153:INDIRECT("N"&amp;R1152)),IF(SUM(E1152:N1152)=0,"",SUM(E1152:N1152)))</f>
        <v/>
      </c>
      <c r="P1152" s="55" t="s">
        <v>54</v>
      </c>
      <c r="Q1152" s="43">
        <f t="shared" si="34"/>
        <v>5330</v>
      </c>
      <c r="R1152" s="57">
        <f t="shared" ca="1" si="35"/>
        <v>1153</v>
      </c>
      <c r="S1152" s="56"/>
      <c r="T1152" s="63"/>
      <c r="U1152" s="114" t="e">
        <f>VLOOKUP(C1152,Лист2!A$1:B$899,2,FALSE)</f>
        <v>#N/A</v>
      </c>
    </row>
    <row r="1153" spans="1:21" ht="17.45" customHeight="1" thickBot="1" x14ac:dyDescent="0.3">
      <c r="A1153" s="69"/>
      <c r="B1153" s="243"/>
      <c r="C1153" s="7"/>
      <c r="D1153" s="219" t="str">
        <f>HYPERLINK("https://miamia.ru/search/index.php?q="&amp;Q1153&amp;"&amp;s=Поиск?utm_source=Excel&amp;utm_medium=Nalichie&amp;utm_content="&amp;Q1153&amp;"","Посмотреть большую фотографию на сайте")</f>
        <v>Посмотреть большую фотографию на сайте</v>
      </c>
      <c r="E1153" s="220"/>
      <c r="F1153" s="220"/>
      <c r="G1153" s="220"/>
      <c r="H1153" s="220"/>
      <c r="I1153" s="220"/>
      <c r="J1153" s="220"/>
      <c r="K1153" s="220"/>
      <c r="L1153" s="220"/>
      <c r="M1153" s="220"/>
      <c r="N1153" s="221"/>
      <c r="O1153" s="77" t="str">
        <f ca="1">IF(D1153="цвет",SUM(O1154:INDIRECT("N"&amp;R1153)),IF(SUM(E1153:N1153)=0,"",SUM(E1153:N1153)))</f>
        <v/>
      </c>
      <c r="P1153" s="55" t="s">
        <v>54</v>
      </c>
      <c r="Q1153" s="43">
        <f t="shared" si="34"/>
        <v>5330</v>
      </c>
      <c r="R1153" s="57">
        <f t="shared" ca="1" si="35"/>
        <v>1153</v>
      </c>
      <c r="S1153" s="56"/>
      <c r="T1153" s="63"/>
      <c r="U1153" s="114" t="e">
        <f>VLOOKUP(C1153,Лист2!A$1:B$899,2,FALSE)</f>
        <v>#N/A</v>
      </c>
    </row>
    <row r="1154" spans="1:21" ht="17.25" thickBot="1" x14ac:dyDescent="0.3">
      <c r="A1154" s="69"/>
      <c r="B1154" s="230" t="s">
        <v>329</v>
      </c>
      <c r="C1154" s="70">
        <v>5332</v>
      </c>
      <c r="D1154" s="87" t="s">
        <v>9</v>
      </c>
      <c r="E1154" s="84" t="s">
        <v>11</v>
      </c>
      <c r="F1154" s="84" t="s">
        <v>12</v>
      </c>
      <c r="G1154" s="84" t="s">
        <v>13</v>
      </c>
      <c r="H1154" s="84" t="s">
        <v>14</v>
      </c>
      <c r="I1154" s="84" t="s">
        <v>15</v>
      </c>
      <c r="J1154" s="84" t="s">
        <v>16</v>
      </c>
      <c r="K1154" s="84"/>
      <c r="L1154" s="84"/>
      <c r="M1154" s="84"/>
      <c r="N1154" s="84"/>
      <c r="O1154" s="65">
        <f ca="1">IF(D1154="цвет",SUM(O1155:INDIRECT("N"&amp;R1154)),IF(SUM(E1154:N1154)=0,"",SUM(E1154:N1154)))</f>
        <v>0</v>
      </c>
      <c r="P1154" s="55">
        <v>2065</v>
      </c>
      <c r="Q1154" s="43">
        <f t="shared" si="34"/>
        <v>5332</v>
      </c>
      <c r="R1154" s="57">
        <f t="shared" ca="1" si="35"/>
        <v>1157</v>
      </c>
      <c r="S1154" s="71">
        <f>IF(U1154&gt;0,ROUND((U1154),0),ROUND((P1154*$P$1),0))</f>
        <v>850</v>
      </c>
      <c r="T1154" s="72">
        <f ca="1">O1154*S1154</f>
        <v>0</v>
      </c>
      <c r="U1154" s="114">
        <f>VLOOKUP(C1154,Лист2!A$1:B$899,2,FALSE)</f>
        <v>850</v>
      </c>
    </row>
    <row r="1155" spans="1:21" ht="17.25" thickBot="1" x14ac:dyDescent="0.3">
      <c r="A1155" s="69"/>
      <c r="B1155" s="231"/>
      <c r="C1155" s="62"/>
      <c r="D1155" s="94" t="s">
        <v>27</v>
      </c>
      <c r="E1155" s="276"/>
      <c r="F1155" s="276"/>
      <c r="G1155" s="66"/>
      <c r="H1155" s="276"/>
      <c r="I1155" s="276"/>
      <c r="J1155" s="276"/>
      <c r="K1155" s="66"/>
      <c r="L1155" s="66"/>
      <c r="M1155" s="66"/>
      <c r="N1155" s="66"/>
      <c r="O1155" s="77" t="str">
        <f ca="1">IF(D1155="цвет",SUM(O1156:INDIRECT("N"&amp;R1155)),IF(SUM(E1155:N1155)=0,"",SUM(E1155:N1155)))</f>
        <v/>
      </c>
      <c r="P1155" s="55" t="s">
        <v>54</v>
      </c>
      <c r="Q1155" s="43">
        <f t="shared" si="34"/>
        <v>5332</v>
      </c>
      <c r="R1155" s="57">
        <f t="shared" ca="1" si="35"/>
        <v>1157</v>
      </c>
      <c r="S1155" s="56"/>
      <c r="T1155" s="63"/>
      <c r="U1155" s="114" t="e">
        <f>VLOOKUP(C1155,Лист2!A$1:B$899,2,FALSE)</f>
        <v>#N/A</v>
      </c>
    </row>
    <row r="1156" spans="1:21" ht="135" customHeight="1" x14ac:dyDescent="0.25">
      <c r="A1156" s="69"/>
      <c r="B1156" s="231"/>
      <c r="C1156" s="74"/>
      <c r="D1156" s="234" t="s">
        <v>331</v>
      </c>
      <c r="E1156" s="235"/>
      <c r="F1156" s="235"/>
      <c r="G1156" s="235"/>
      <c r="H1156" s="235"/>
      <c r="I1156" s="235"/>
      <c r="J1156" s="235"/>
      <c r="K1156" s="235"/>
      <c r="L1156" s="235"/>
      <c r="M1156" s="235"/>
      <c r="N1156" s="236"/>
      <c r="O1156" s="77" t="str">
        <f ca="1">IF(D1156="цвет",SUM(O1157:INDIRECT("N"&amp;R1156)),IF(SUM(E1156:N1156)=0,"",SUM(E1156:N1156)))</f>
        <v/>
      </c>
      <c r="P1156" s="55" t="s">
        <v>54</v>
      </c>
      <c r="Q1156" s="43">
        <f t="shared" si="34"/>
        <v>5332</v>
      </c>
      <c r="R1156" s="57">
        <f t="shared" ca="1" si="35"/>
        <v>1157</v>
      </c>
      <c r="S1156" s="56"/>
      <c r="T1156" s="63"/>
      <c r="U1156" s="114" t="e">
        <f>VLOOKUP(C1156,Лист2!A$1:B$899,2,FALSE)</f>
        <v>#N/A</v>
      </c>
    </row>
    <row r="1157" spans="1:21" ht="17.45" customHeight="1" thickBot="1" x14ac:dyDescent="0.3">
      <c r="A1157" s="69"/>
      <c r="B1157" s="243"/>
      <c r="C1157" s="7"/>
      <c r="D1157" s="219" t="str">
        <f>HYPERLINK("https://miamia.ru/search/index.php?q="&amp;Q1157&amp;"&amp;s=Поиск?utm_source=Excel&amp;utm_medium=Nalichie&amp;utm_content="&amp;Q1157&amp;"","Посмотреть большую фотографию на сайте")</f>
        <v>Посмотреть большую фотографию на сайте</v>
      </c>
      <c r="E1157" s="220"/>
      <c r="F1157" s="220"/>
      <c r="G1157" s="220"/>
      <c r="H1157" s="220"/>
      <c r="I1157" s="220"/>
      <c r="J1157" s="220"/>
      <c r="K1157" s="220"/>
      <c r="L1157" s="220"/>
      <c r="M1157" s="220"/>
      <c r="N1157" s="221"/>
      <c r="O1157" s="77" t="str">
        <f ca="1">IF(D1157="цвет",SUM(O1158:INDIRECT("N"&amp;R1157)),IF(SUM(E1157:N1157)=0,"",SUM(E1157:N1157)))</f>
        <v/>
      </c>
      <c r="P1157" s="55" t="s">
        <v>54</v>
      </c>
      <c r="Q1157" s="43">
        <f t="shared" si="34"/>
        <v>5332</v>
      </c>
      <c r="R1157" s="57">
        <f t="shared" ca="1" si="35"/>
        <v>1157</v>
      </c>
      <c r="S1157" s="56"/>
      <c r="T1157" s="63"/>
      <c r="U1157" s="114" t="e">
        <f>VLOOKUP(C1157,Лист2!A$1:B$899,2,FALSE)</f>
        <v>#N/A</v>
      </c>
    </row>
    <row r="1158" spans="1:21" ht="17.25" thickBot="1" x14ac:dyDescent="0.3">
      <c r="A1158" s="69"/>
      <c r="B1158" s="230" t="s">
        <v>329</v>
      </c>
      <c r="C1158" s="70">
        <v>5336</v>
      </c>
      <c r="D1158" s="87" t="s">
        <v>9</v>
      </c>
      <c r="E1158" s="84" t="s">
        <v>11</v>
      </c>
      <c r="F1158" s="84" t="s">
        <v>12</v>
      </c>
      <c r="G1158" s="84" t="s">
        <v>13</v>
      </c>
      <c r="H1158" s="84" t="s">
        <v>14</v>
      </c>
      <c r="I1158" s="84" t="s">
        <v>15</v>
      </c>
      <c r="J1158" s="84" t="s">
        <v>16</v>
      </c>
      <c r="K1158" s="84" t="s">
        <v>20</v>
      </c>
      <c r="L1158" s="84" t="s">
        <v>21</v>
      </c>
      <c r="M1158" s="84"/>
      <c r="N1158" s="84"/>
      <c r="O1158" s="65">
        <f ca="1">IF(D1158="цвет",SUM(O1159:INDIRECT("N"&amp;R1158)),IF(SUM(E1158:N1158)=0,"",SUM(E1158:N1158)))</f>
        <v>0</v>
      </c>
      <c r="P1158" s="55">
        <v>3487</v>
      </c>
      <c r="Q1158" s="43">
        <f t="shared" si="34"/>
        <v>5336</v>
      </c>
      <c r="R1158" s="57">
        <f t="shared" ca="1" si="35"/>
        <v>1161</v>
      </c>
      <c r="S1158" s="71">
        <f>IF(U1158&gt;0,ROUND((U1158),0),ROUND((P1158*$P$1),0))</f>
        <v>1500</v>
      </c>
      <c r="T1158" s="72">
        <f ca="1">O1158*S1158</f>
        <v>0</v>
      </c>
      <c r="U1158" s="114">
        <f>VLOOKUP(C1158,Лист2!A$1:B$899,2,FALSE)</f>
        <v>1500</v>
      </c>
    </row>
    <row r="1159" spans="1:21" ht="17.25" thickBot="1" x14ac:dyDescent="0.3">
      <c r="A1159" s="69"/>
      <c r="B1159" s="231"/>
      <c r="C1159" s="62"/>
      <c r="D1159" s="94" t="s">
        <v>27</v>
      </c>
      <c r="E1159" s="277"/>
      <c r="F1159" s="277"/>
      <c r="G1159" s="66"/>
      <c r="H1159" s="66"/>
      <c r="I1159" s="66"/>
      <c r="J1159" s="277"/>
      <c r="K1159" s="66"/>
      <c r="L1159" s="66"/>
      <c r="M1159" s="66"/>
      <c r="N1159" s="66"/>
      <c r="O1159" s="77" t="str">
        <f ca="1">IF(D1159="цвет",SUM(O1160:INDIRECT("N"&amp;R1159)),IF(SUM(E1159:N1159)=0,"",SUM(E1159:N1159)))</f>
        <v/>
      </c>
      <c r="P1159" s="55" t="s">
        <v>54</v>
      </c>
      <c r="Q1159" s="43">
        <f t="shared" si="34"/>
        <v>5336</v>
      </c>
      <c r="R1159" s="57">
        <f t="shared" ca="1" si="35"/>
        <v>1161</v>
      </c>
      <c r="S1159" s="56"/>
      <c r="T1159" s="63"/>
      <c r="U1159" s="114" t="e">
        <f>VLOOKUP(C1159,Лист2!A$1:B$899,2,FALSE)</f>
        <v>#N/A</v>
      </c>
    </row>
    <row r="1160" spans="1:21" ht="135" customHeight="1" x14ac:dyDescent="0.25">
      <c r="A1160" s="69"/>
      <c r="B1160" s="231"/>
      <c r="C1160" s="74"/>
      <c r="D1160" s="234" t="s">
        <v>332</v>
      </c>
      <c r="E1160" s="235"/>
      <c r="F1160" s="235"/>
      <c r="G1160" s="235"/>
      <c r="H1160" s="235"/>
      <c r="I1160" s="235"/>
      <c r="J1160" s="235"/>
      <c r="K1160" s="235"/>
      <c r="L1160" s="235"/>
      <c r="M1160" s="235"/>
      <c r="N1160" s="236"/>
      <c r="O1160" s="77" t="str">
        <f ca="1">IF(D1160="цвет",SUM(O1161:INDIRECT("N"&amp;R1160)),IF(SUM(E1160:N1160)=0,"",SUM(E1160:N1160)))</f>
        <v/>
      </c>
      <c r="P1160" s="55" t="s">
        <v>54</v>
      </c>
      <c r="Q1160" s="43">
        <f t="shared" si="34"/>
        <v>5336</v>
      </c>
      <c r="R1160" s="57">
        <f t="shared" ca="1" si="35"/>
        <v>1161</v>
      </c>
      <c r="S1160" s="56"/>
      <c r="T1160" s="63"/>
      <c r="U1160" s="114" t="e">
        <f>VLOOKUP(C1160,Лист2!A$1:B$899,2,FALSE)</f>
        <v>#N/A</v>
      </c>
    </row>
    <row r="1161" spans="1:21" ht="17.45" customHeight="1" thickBot="1" x14ac:dyDescent="0.3">
      <c r="A1161" s="69"/>
      <c r="B1161" s="243"/>
      <c r="C1161" s="7"/>
      <c r="D1161" s="219" t="str">
        <f>HYPERLINK("https://miamia.ru/search/index.php?q="&amp;Q1161&amp;"&amp;s=Поиск?utm_source=Excel&amp;utm_medium=Nalichie&amp;utm_content="&amp;Q1161&amp;"","Посмотреть большую фотографию на сайте")</f>
        <v>Посмотреть большую фотографию на сайте</v>
      </c>
      <c r="E1161" s="220"/>
      <c r="F1161" s="220"/>
      <c r="G1161" s="220"/>
      <c r="H1161" s="220"/>
      <c r="I1161" s="220"/>
      <c r="J1161" s="220"/>
      <c r="K1161" s="220"/>
      <c r="L1161" s="220"/>
      <c r="M1161" s="220"/>
      <c r="N1161" s="221"/>
      <c r="O1161" s="77" t="str">
        <f ca="1">IF(D1161="цвет",SUM(O1162:INDIRECT("N"&amp;R1161)),IF(SUM(E1161:N1161)=0,"",SUM(E1161:N1161)))</f>
        <v/>
      </c>
      <c r="P1161" s="55" t="s">
        <v>54</v>
      </c>
      <c r="Q1161" s="43">
        <f t="shared" si="34"/>
        <v>5336</v>
      </c>
      <c r="R1161" s="57">
        <f t="shared" ca="1" si="35"/>
        <v>1161</v>
      </c>
      <c r="S1161" s="56"/>
      <c r="T1161" s="63"/>
      <c r="U1161" s="114" t="e">
        <f>VLOOKUP(C1161,Лист2!A$1:B$899,2,FALSE)</f>
        <v>#N/A</v>
      </c>
    </row>
    <row r="1162" spans="1:21" ht="17.25" thickBot="1" x14ac:dyDescent="0.3">
      <c r="A1162" s="69"/>
      <c r="B1162" s="230" t="s">
        <v>329</v>
      </c>
      <c r="C1162" s="70">
        <v>5337</v>
      </c>
      <c r="D1162" s="87" t="s">
        <v>9</v>
      </c>
      <c r="E1162" s="84" t="s">
        <v>11</v>
      </c>
      <c r="F1162" s="84" t="s">
        <v>12</v>
      </c>
      <c r="G1162" s="84" t="s">
        <v>13</v>
      </c>
      <c r="H1162" s="84" t="s">
        <v>14</v>
      </c>
      <c r="I1162" s="84" t="s">
        <v>15</v>
      </c>
      <c r="J1162" s="84" t="s">
        <v>16</v>
      </c>
      <c r="K1162" s="84" t="s">
        <v>20</v>
      </c>
      <c r="L1162" s="84" t="s">
        <v>21</v>
      </c>
      <c r="M1162" s="84"/>
      <c r="N1162" s="84"/>
      <c r="O1162" s="65">
        <f ca="1">IF(D1162="цвет",SUM(O1163:INDIRECT("N"&amp;R1162)),IF(SUM(E1162:N1162)=0,"",SUM(E1162:N1162)))</f>
        <v>0</v>
      </c>
      <c r="P1162" s="55">
        <v>2582</v>
      </c>
      <c r="Q1162" s="43">
        <f t="shared" si="34"/>
        <v>5337</v>
      </c>
      <c r="R1162" s="57">
        <f t="shared" ca="1" si="35"/>
        <v>1165</v>
      </c>
      <c r="S1162" s="71">
        <f>IF(U1162&gt;0,ROUND((U1162),0),ROUND((P1162*$P$1),0))</f>
        <v>950</v>
      </c>
      <c r="T1162" s="72">
        <f ca="1">O1162*S1162</f>
        <v>0</v>
      </c>
      <c r="U1162" s="114">
        <f>VLOOKUP(C1162,Лист2!A$1:B$899,2,FALSE)</f>
        <v>950</v>
      </c>
    </row>
    <row r="1163" spans="1:21" ht="17.25" thickBot="1" x14ac:dyDescent="0.3">
      <c r="A1163" s="69"/>
      <c r="B1163" s="231"/>
      <c r="C1163" s="62"/>
      <c r="D1163" s="94" t="s">
        <v>27</v>
      </c>
      <c r="E1163" s="276"/>
      <c r="F1163" s="66"/>
      <c r="G1163" s="66"/>
      <c r="H1163" s="66"/>
      <c r="I1163" s="66"/>
      <c r="J1163" s="66"/>
      <c r="K1163" s="66"/>
      <c r="L1163" s="66"/>
      <c r="M1163" s="66"/>
      <c r="N1163" s="66"/>
      <c r="O1163" s="77" t="str">
        <f ca="1">IF(D1163="цвет",SUM(O1164:INDIRECT("N"&amp;R1163)),IF(SUM(E1163:N1163)=0,"",SUM(E1163:N1163)))</f>
        <v/>
      </c>
      <c r="P1163" s="55" t="s">
        <v>54</v>
      </c>
      <c r="Q1163" s="43">
        <f t="shared" ref="Q1163:Q1226" si="36">IF(C1163&lt;&gt;0,C1163,Q1162)</f>
        <v>5337</v>
      </c>
      <c r="R1163" s="57">
        <f t="shared" ref="R1163:R1226" ca="1" si="37">IF(D1163="Посмотреть большую фотографию на сайте",CELL("строка",O1163),R1164)</f>
        <v>1165</v>
      </c>
      <c r="S1163" s="56"/>
      <c r="T1163" s="63"/>
      <c r="U1163" s="114" t="e">
        <f>VLOOKUP(C1163,Лист2!A$1:B$899,2,FALSE)</f>
        <v>#N/A</v>
      </c>
    </row>
    <row r="1164" spans="1:21" ht="135" customHeight="1" x14ac:dyDescent="0.25">
      <c r="A1164" s="69"/>
      <c r="B1164" s="231"/>
      <c r="C1164" s="74"/>
      <c r="D1164" s="234" t="s">
        <v>333</v>
      </c>
      <c r="E1164" s="235"/>
      <c r="F1164" s="235"/>
      <c r="G1164" s="235"/>
      <c r="H1164" s="235"/>
      <c r="I1164" s="235"/>
      <c r="J1164" s="235"/>
      <c r="K1164" s="235"/>
      <c r="L1164" s="235"/>
      <c r="M1164" s="235"/>
      <c r="N1164" s="236"/>
      <c r="O1164" s="77" t="str">
        <f ca="1">IF(D1164="цвет",SUM(O1165:INDIRECT("N"&amp;R1164)),IF(SUM(E1164:N1164)=0,"",SUM(E1164:N1164)))</f>
        <v/>
      </c>
      <c r="P1164" s="55" t="s">
        <v>54</v>
      </c>
      <c r="Q1164" s="43">
        <f t="shared" si="36"/>
        <v>5337</v>
      </c>
      <c r="R1164" s="57">
        <f t="shared" ca="1" si="37"/>
        <v>1165</v>
      </c>
      <c r="S1164" s="56"/>
      <c r="T1164" s="63"/>
      <c r="U1164" s="114" t="e">
        <f>VLOOKUP(C1164,Лист2!A$1:B$899,2,FALSE)</f>
        <v>#N/A</v>
      </c>
    </row>
    <row r="1165" spans="1:21" ht="17.45" customHeight="1" thickBot="1" x14ac:dyDescent="0.3">
      <c r="A1165" s="69"/>
      <c r="B1165" s="243"/>
      <c r="C1165" s="7"/>
      <c r="D1165" s="219" t="str">
        <f>HYPERLINK("https://miamia.ru/search/index.php?q="&amp;Q1165&amp;"&amp;s=Поиск?utm_source=Excel&amp;utm_medium=Nalichie&amp;utm_content="&amp;Q1165&amp;"","Посмотреть большую фотографию на сайте")</f>
        <v>Посмотреть большую фотографию на сайте</v>
      </c>
      <c r="E1165" s="220"/>
      <c r="F1165" s="220"/>
      <c r="G1165" s="220"/>
      <c r="H1165" s="220"/>
      <c r="I1165" s="220"/>
      <c r="J1165" s="220"/>
      <c r="K1165" s="220"/>
      <c r="L1165" s="220"/>
      <c r="M1165" s="220"/>
      <c r="N1165" s="221"/>
      <c r="O1165" s="77" t="str">
        <f ca="1">IF(D1165="цвет",SUM(O1166:INDIRECT("N"&amp;R1165)),IF(SUM(E1165:N1165)=0,"",SUM(E1165:N1165)))</f>
        <v/>
      </c>
      <c r="P1165" s="55" t="s">
        <v>54</v>
      </c>
      <c r="Q1165" s="43">
        <f t="shared" si="36"/>
        <v>5337</v>
      </c>
      <c r="R1165" s="57">
        <f t="shared" ca="1" si="37"/>
        <v>1165</v>
      </c>
      <c r="S1165" s="56"/>
      <c r="T1165" s="63"/>
      <c r="U1165" s="114" t="e">
        <f>VLOOKUP(C1165,Лист2!A$1:B$899,2,FALSE)</f>
        <v>#N/A</v>
      </c>
    </row>
    <row r="1166" spans="1:21" ht="17.25" thickBot="1" x14ac:dyDescent="0.3">
      <c r="A1166" s="69"/>
      <c r="B1166" s="230" t="s">
        <v>329</v>
      </c>
      <c r="C1166" s="70">
        <v>5339</v>
      </c>
      <c r="D1166" s="87" t="s">
        <v>9</v>
      </c>
      <c r="E1166" s="84" t="s">
        <v>17</v>
      </c>
      <c r="F1166" s="84" t="s">
        <v>18</v>
      </c>
      <c r="G1166" s="84" t="s">
        <v>19</v>
      </c>
      <c r="H1166" s="84" t="s">
        <v>22</v>
      </c>
      <c r="I1166" s="84"/>
      <c r="J1166" s="84"/>
      <c r="K1166" s="84"/>
      <c r="L1166" s="84"/>
      <c r="M1166" s="84"/>
      <c r="N1166" s="84"/>
      <c r="O1166" s="65">
        <f ca="1">IF(D1166="цвет",SUM(O1167:INDIRECT("N"&amp;R1166)),IF(SUM(E1166:N1166)=0,"",SUM(E1166:N1166)))</f>
        <v>0</v>
      </c>
      <c r="P1166" s="55">
        <v>3099</v>
      </c>
      <c r="Q1166" s="43">
        <f t="shared" si="36"/>
        <v>5339</v>
      </c>
      <c r="R1166" s="57">
        <f t="shared" ca="1" si="37"/>
        <v>1169</v>
      </c>
      <c r="S1166" s="71">
        <f>IF(U1166&gt;0,ROUND((U1166),0),ROUND((P1166*$P$1),0))</f>
        <v>1200</v>
      </c>
      <c r="T1166" s="72">
        <f ca="1">O1166*S1166</f>
        <v>0</v>
      </c>
      <c r="U1166" s="114">
        <f>VLOOKUP(C1166,Лист2!A$1:B$899,2,FALSE)</f>
        <v>1200</v>
      </c>
    </row>
    <row r="1167" spans="1:21" ht="17.25" thickBot="1" x14ac:dyDescent="0.3">
      <c r="A1167" s="69"/>
      <c r="B1167" s="231"/>
      <c r="C1167" s="62"/>
      <c r="D1167" s="94" t="s">
        <v>27</v>
      </c>
      <c r="E1167" s="66"/>
      <c r="F1167" s="277"/>
      <c r="G1167" s="277"/>
      <c r="H1167" s="277"/>
      <c r="I1167" s="66"/>
      <c r="J1167" s="66"/>
      <c r="K1167" s="66"/>
      <c r="L1167" s="66"/>
      <c r="M1167" s="66"/>
      <c r="N1167" s="66"/>
      <c r="O1167" s="77" t="str">
        <f ca="1">IF(D1167="цвет",SUM(O1168:INDIRECT("N"&amp;R1167)),IF(SUM(E1167:N1167)=0,"",SUM(E1167:N1167)))</f>
        <v/>
      </c>
      <c r="P1167" s="55" t="s">
        <v>54</v>
      </c>
      <c r="Q1167" s="43">
        <f t="shared" si="36"/>
        <v>5339</v>
      </c>
      <c r="R1167" s="57">
        <f t="shared" ca="1" si="37"/>
        <v>1169</v>
      </c>
      <c r="S1167" s="56"/>
      <c r="T1167" s="63"/>
      <c r="U1167" s="114" t="e">
        <f>VLOOKUP(C1167,Лист2!A$1:B$899,2,FALSE)</f>
        <v>#N/A</v>
      </c>
    </row>
    <row r="1168" spans="1:21" ht="135" customHeight="1" x14ac:dyDescent="0.25">
      <c r="A1168" s="69"/>
      <c r="B1168" s="231"/>
      <c r="C1168" s="74"/>
      <c r="D1168" s="234" t="s">
        <v>334</v>
      </c>
      <c r="E1168" s="235"/>
      <c r="F1168" s="235"/>
      <c r="G1168" s="235"/>
      <c r="H1168" s="235"/>
      <c r="I1168" s="235"/>
      <c r="J1168" s="235"/>
      <c r="K1168" s="235"/>
      <c r="L1168" s="235"/>
      <c r="M1168" s="235"/>
      <c r="N1168" s="236"/>
      <c r="O1168" s="77" t="str">
        <f ca="1">IF(D1168="цвет",SUM(O1169:INDIRECT("N"&amp;R1168)),IF(SUM(E1168:N1168)=0,"",SUM(E1168:N1168)))</f>
        <v/>
      </c>
      <c r="P1168" s="55" t="s">
        <v>54</v>
      </c>
      <c r="Q1168" s="43">
        <f t="shared" si="36"/>
        <v>5339</v>
      </c>
      <c r="R1168" s="57">
        <f t="shared" ca="1" si="37"/>
        <v>1169</v>
      </c>
      <c r="S1168" s="56"/>
      <c r="T1168" s="63"/>
      <c r="U1168" s="114" t="e">
        <f>VLOOKUP(C1168,Лист2!A$1:B$899,2,FALSE)</f>
        <v>#N/A</v>
      </c>
    </row>
    <row r="1169" spans="1:21" ht="17.45" customHeight="1" thickBot="1" x14ac:dyDescent="0.3">
      <c r="A1169" s="69"/>
      <c r="B1169" s="243"/>
      <c r="C1169" s="7"/>
      <c r="D1169" s="219" t="str">
        <f>HYPERLINK("https://miamia.ru/search/index.php?q="&amp;Q1169&amp;"&amp;s=Поиск?utm_source=Excel&amp;utm_medium=Nalichie&amp;utm_content="&amp;Q1169&amp;"","Посмотреть большую фотографию на сайте")</f>
        <v>Посмотреть большую фотографию на сайте</v>
      </c>
      <c r="E1169" s="220"/>
      <c r="F1169" s="220"/>
      <c r="G1169" s="220"/>
      <c r="H1169" s="220"/>
      <c r="I1169" s="220"/>
      <c r="J1169" s="220"/>
      <c r="K1169" s="220"/>
      <c r="L1169" s="220"/>
      <c r="M1169" s="220"/>
      <c r="N1169" s="221"/>
      <c r="O1169" s="77" t="str">
        <f ca="1">IF(D1169="цвет",SUM(O1170:INDIRECT("N"&amp;R1169)),IF(SUM(E1169:N1169)=0,"",SUM(E1169:N1169)))</f>
        <v/>
      </c>
      <c r="P1169" s="55" t="s">
        <v>54</v>
      </c>
      <c r="Q1169" s="43">
        <f t="shared" si="36"/>
        <v>5339</v>
      </c>
      <c r="R1169" s="57">
        <f t="shared" ca="1" si="37"/>
        <v>1169</v>
      </c>
      <c r="S1169" s="56"/>
      <c r="T1169" s="63"/>
      <c r="U1169" s="114" t="e">
        <f>VLOOKUP(C1169,Лист2!A$1:B$899,2,FALSE)</f>
        <v>#N/A</v>
      </c>
    </row>
    <row r="1170" spans="1:21" ht="23.1" customHeight="1" thickBot="1" x14ac:dyDescent="0.3">
      <c r="A1170" s="67"/>
      <c r="B1170" s="50" t="s">
        <v>300</v>
      </c>
      <c r="C1170" s="51"/>
      <c r="D1170" s="52"/>
      <c r="E1170" s="53"/>
      <c r="F1170" s="53"/>
      <c r="G1170" s="53"/>
      <c r="H1170" s="53"/>
      <c r="I1170" s="53"/>
      <c r="J1170" s="53"/>
      <c r="K1170" s="53"/>
      <c r="L1170" s="53"/>
      <c r="M1170" s="53"/>
      <c r="N1170" s="54"/>
      <c r="O1170" s="77" t="str">
        <f ca="1">IF(D1170="цвет",SUM(O1171:INDIRECT("N"&amp;R1170)),IF(SUM(E1170:N1170)=0,"",SUM(E1170:N1170)))</f>
        <v/>
      </c>
      <c r="P1170" s="55" t="s">
        <v>54</v>
      </c>
      <c r="Q1170" s="43">
        <f t="shared" si="36"/>
        <v>5339</v>
      </c>
      <c r="R1170" s="57">
        <f t="shared" ca="1" si="37"/>
        <v>1174</v>
      </c>
      <c r="U1170" s="114" t="e">
        <f>VLOOKUP(C1170,Лист2!A$1:B$899,2,FALSE)</f>
        <v>#N/A</v>
      </c>
    </row>
    <row r="1171" spans="1:21" ht="17.25" thickBot="1" x14ac:dyDescent="0.3">
      <c r="A1171" s="69"/>
      <c r="B1171" s="99" t="s">
        <v>293</v>
      </c>
      <c r="C1171" s="70">
        <v>6600</v>
      </c>
      <c r="D1171" s="87" t="s">
        <v>9</v>
      </c>
      <c r="E1171" s="84" t="s">
        <v>10</v>
      </c>
      <c r="F1171" s="84" t="s">
        <v>11</v>
      </c>
      <c r="G1171" s="84" t="s">
        <v>12</v>
      </c>
      <c r="H1171" s="84" t="s">
        <v>13</v>
      </c>
      <c r="I1171" s="84" t="s">
        <v>14</v>
      </c>
      <c r="J1171" s="84" t="s">
        <v>15</v>
      </c>
      <c r="K1171" s="84"/>
      <c r="L1171" s="84"/>
      <c r="M1171" s="10"/>
      <c r="N1171" s="10"/>
      <c r="O1171" s="65">
        <f ca="1">IF(D1171="цвет",SUM(O1172:INDIRECT("N"&amp;R1171)),IF(SUM(E1171:N1171)=0,"",SUM(E1171:N1171)))</f>
        <v>0</v>
      </c>
      <c r="P1171" s="55">
        <v>1548</v>
      </c>
      <c r="Q1171" s="43">
        <f t="shared" si="36"/>
        <v>6600</v>
      </c>
      <c r="R1171" s="57">
        <f t="shared" ca="1" si="37"/>
        <v>1174</v>
      </c>
      <c r="S1171" s="71">
        <f>IF(U1171&gt;0,ROUND((U1171),0),ROUND((P1171*$P$1),0))</f>
        <v>650</v>
      </c>
      <c r="T1171" s="72">
        <f ca="1">O1171*S1171</f>
        <v>0</v>
      </c>
      <c r="U1171" s="114">
        <f>VLOOKUP(C1171,Лист2!A$1:B$899,2,FALSE)</f>
        <v>650</v>
      </c>
    </row>
    <row r="1172" spans="1:21" ht="17.25" thickBot="1" x14ac:dyDescent="0.3">
      <c r="A1172" s="69"/>
      <c r="B1172" s="100"/>
      <c r="C1172" s="62"/>
      <c r="D1172" s="4" t="s">
        <v>38</v>
      </c>
      <c r="E1172" s="275"/>
      <c r="F1172" s="5"/>
      <c r="G1172" s="5"/>
      <c r="H1172" s="5"/>
      <c r="I1172" s="5"/>
      <c r="J1172" s="144"/>
      <c r="K1172" s="5"/>
      <c r="L1172" s="5"/>
      <c r="M1172" s="5"/>
      <c r="N1172" s="5"/>
      <c r="O1172" s="77" t="str">
        <f ca="1">IF(D1172="цвет",SUM(O1173:INDIRECT("N"&amp;R1172)),IF(SUM(E1172:N1172)=0,"",SUM(E1172:N1172)))</f>
        <v/>
      </c>
      <c r="P1172" s="55" t="s">
        <v>54</v>
      </c>
      <c r="Q1172" s="43">
        <f t="shared" si="36"/>
        <v>6600</v>
      </c>
      <c r="R1172" s="57">
        <f t="shared" ca="1" si="37"/>
        <v>1174</v>
      </c>
      <c r="S1172" s="56"/>
      <c r="T1172" s="63"/>
      <c r="U1172" s="114" t="e">
        <f>VLOOKUP(C1172,Лист2!A$1:B$899,2,FALSE)</f>
        <v>#N/A</v>
      </c>
    </row>
    <row r="1173" spans="1:21" ht="135" customHeight="1" x14ac:dyDescent="0.25">
      <c r="A1173" s="69"/>
      <c r="B1173" s="100"/>
      <c r="C1173" s="62"/>
      <c r="D1173" s="234" t="s">
        <v>295</v>
      </c>
      <c r="E1173" s="235"/>
      <c r="F1173" s="235"/>
      <c r="G1173" s="235"/>
      <c r="H1173" s="235"/>
      <c r="I1173" s="235"/>
      <c r="J1173" s="235"/>
      <c r="K1173" s="235"/>
      <c r="L1173" s="235"/>
      <c r="M1173" s="235"/>
      <c r="N1173" s="236"/>
      <c r="O1173" s="77" t="str">
        <f ca="1">IF(D1173="цвет",SUM(O1174:INDIRECT("N"&amp;R1173)),IF(SUM(E1173:N1173)=0,"",SUM(E1173:N1173)))</f>
        <v/>
      </c>
      <c r="P1173" s="55" t="s">
        <v>54</v>
      </c>
      <c r="Q1173" s="43">
        <f t="shared" si="36"/>
        <v>6600</v>
      </c>
      <c r="R1173" s="57">
        <f t="shared" ca="1" si="37"/>
        <v>1174</v>
      </c>
      <c r="S1173" s="56"/>
      <c r="T1173" s="63"/>
      <c r="U1173" s="114" t="e">
        <f>VLOOKUP(C1173,Лист2!A$1:B$899,2,FALSE)</f>
        <v>#N/A</v>
      </c>
    </row>
    <row r="1174" spans="1:21" ht="17.45" customHeight="1" thickBot="1" x14ac:dyDescent="0.3">
      <c r="A1174" s="69"/>
      <c r="B1174" s="101"/>
      <c r="C1174" s="64"/>
      <c r="D1174" s="219" t="str">
        <f>HYPERLINK("https://miamia.ru/search/index.php?q="&amp;Q1174&amp;"&amp;s=Поиск?utm_source=Excel&amp;utm_medium=Nalichie&amp;utm_content="&amp;Q1174&amp;"","Посмотреть большую фотографию на сайте")</f>
        <v>Посмотреть большую фотографию на сайте</v>
      </c>
      <c r="E1174" s="220"/>
      <c r="F1174" s="220"/>
      <c r="G1174" s="220"/>
      <c r="H1174" s="220"/>
      <c r="I1174" s="220"/>
      <c r="J1174" s="220"/>
      <c r="K1174" s="220"/>
      <c r="L1174" s="220"/>
      <c r="M1174" s="220"/>
      <c r="N1174" s="221"/>
      <c r="O1174" s="77" t="str">
        <f ca="1">IF(D1174="цвет",SUM(O1175:INDIRECT("N"&amp;R1174)),IF(SUM(E1174:N1174)=0,"",SUM(E1174:N1174)))</f>
        <v/>
      </c>
      <c r="P1174" s="55" t="s">
        <v>54</v>
      </c>
      <c r="Q1174" s="43">
        <f t="shared" si="36"/>
        <v>6600</v>
      </c>
      <c r="R1174" s="57">
        <f t="shared" ca="1" si="37"/>
        <v>1174</v>
      </c>
      <c r="S1174" s="56"/>
      <c r="T1174" s="63"/>
      <c r="U1174" s="114" t="e">
        <f>VLOOKUP(C1174,Лист2!A$1:B$899,2,FALSE)</f>
        <v>#N/A</v>
      </c>
    </row>
    <row r="1175" spans="1:21" ht="17.25" thickBot="1" x14ac:dyDescent="0.3">
      <c r="A1175" s="69"/>
      <c r="B1175" s="99" t="s">
        <v>293</v>
      </c>
      <c r="C1175" s="70">
        <v>6601</v>
      </c>
      <c r="D1175" s="87" t="s">
        <v>9</v>
      </c>
      <c r="E1175" s="84" t="s">
        <v>11</v>
      </c>
      <c r="F1175" s="84" t="s">
        <v>12</v>
      </c>
      <c r="G1175" s="61" t="s">
        <v>13</v>
      </c>
      <c r="H1175" s="61" t="s">
        <v>14</v>
      </c>
      <c r="I1175" s="84" t="s">
        <v>15</v>
      </c>
      <c r="J1175" s="84" t="s">
        <v>16</v>
      </c>
      <c r="K1175" s="84" t="s">
        <v>20</v>
      </c>
      <c r="L1175" s="84" t="s">
        <v>21</v>
      </c>
      <c r="M1175" s="10"/>
      <c r="N1175" s="10"/>
      <c r="O1175" s="65">
        <f ca="1">IF(D1175="цвет",SUM(O1176:INDIRECT("N"&amp;R1175)),IF(SUM(E1175:N1175)=0,"",SUM(E1175:N1175)))</f>
        <v>0</v>
      </c>
      <c r="P1175" s="55">
        <v>2065</v>
      </c>
      <c r="Q1175" s="43">
        <f t="shared" si="36"/>
        <v>6601</v>
      </c>
      <c r="R1175" s="57">
        <f t="shared" ca="1" si="37"/>
        <v>1178</v>
      </c>
      <c r="S1175" s="71">
        <f>IF(U1175&gt;0,ROUND((U1175),0),ROUND((P1175*$P$1),0))</f>
        <v>850</v>
      </c>
      <c r="T1175" s="72">
        <f ca="1">O1175*S1175</f>
        <v>0</v>
      </c>
      <c r="U1175" s="114">
        <f>VLOOKUP(C1175,Лист2!A$1:B$899,2,FALSE)</f>
        <v>850</v>
      </c>
    </row>
    <row r="1176" spans="1:21" ht="17.25" thickBot="1" x14ac:dyDescent="0.3">
      <c r="A1176" s="69"/>
      <c r="B1176" s="100"/>
      <c r="C1176" s="62"/>
      <c r="D1176" s="4" t="s">
        <v>38</v>
      </c>
      <c r="E1176" s="5"/>
      <c r="F1176" s="5"/>
      <c r="G1176" s="5"/>
      <c r="H1176" s="5"/>
      <c r="I1176" s="5"/>
      <c r="J1176" s="5"/>
      <c r="K1176" s="144"/>
      <c r="L1176" s="5"/>
      <c r="M1176" s="5"/>
      <c r="N1176" s="5"/>
      <c r="O1176" s="77" t="str">
        <f ca="1">IF(D1176="цвет",SUM(O1177:INDIRECT("N"&amp;R1176)),IF(SUM(E1176:N1176)=0,"",SUM(E1176:N1176)))</f>
        <v/>
      </c>
      <c r="P1176" s="55" t="s">
        <v>54</v>
      </c>
      <c r="Q1176" s="43">
        <f t="shared" si="36"/>
        <v>6601</v>
      </c>
      <c r="R1176" s="57">
        <f t="shared" ca="1" si="37"/>
        <v>1178</v>
      </c>
      <c r="S1176" s="56"/>
      <c r="T1176" s="63"/>
      <c r="U1176" s="114" t="e">
        <f>VLOOKUP(C1176,Лист2!A$1:B$899,2,FALSE)</f>
        <v>#N/A</v>
      </c>
    </row>
    <row r="1177" spans="1:21" ht="135" customHeight="1" x14ac:dyDescent="0.25">
      <c r="A1177" s="69"/>
      <c r="B1177" s="100"/>
      <c r="C1177" s="62"/>
      <c r="D1177" s="234" t="s">
        <v>297</v>
      </c>
      <c r="E1177" s="235"/>
      <c r="F1177" s="235"/>
      <c r="G1177" s="235"/>
      <c r="H1177" s="235"/>
      <c r="I1177" s="235"/>
      <c r="J1177" s="235"/>
      <c r="K1177" s="235"/>
      <c r="L1177" s="235"/>
      <c r="M1177" s="235"/>
      <c r="N1177" s="236"/>
      <c r="O1177" s="77" t="str">
        <f ca="1">IF(D1177="цвет",SUM(O1178:INDIRECT("N"&amp;R1177)),IF(SUM(E1177:N1177)=0,"",SUM(E1177:N1177)))</f>
        <v/>
      </c>
      <c r="P1177" s="55" t="s">
        <v>54</v>
      </c>
      <c r="Q1177" s="43">
        <f t="shared" si="36"/>
        <v>6601</v>
      </c>
      <c r="R1177" s="57">
        <f t="shared" ca="1" si="37"/>
        <v>1178</v>
      </c>
      <c r="S1177" s="56"/>
      <c r="T1177" s="63"/>
      <c r="U1177" s="114" t="e">
        <f>VLOOKUP(C1177,Лист2!A$1:B$899,2,FALSE)</f>
        <v>#N/A</v>
      </c>
    </row>
    <row r="1178" spans="1:21" ht="17.45" customHeight="1" thickBot="1" x14ac:dyDescent="0.3">
      <c r="A1178" s="69"/>
      <c r="B1178" s="101"/>
      <c r="C1178" s="64"/>
      <c r="D1178" s="219" t="str">
        <f>HYPERLINK("https://miamia.ru/search/index.php?q="&amp;Q1178&amp;"&amp;s=Поиск?utm_source=Excel&amp;utm_medium=Nalichie&amp;utm_content="&amp;Q1178&amp;"","Посмотреть большую фотографию на сайте")</f>
        <v>Посмотреть большую фотографию на сайте</v>
      </c>
      <c r="E1178" s="220"/>
      <c r="F1178" s="220"/>
      <c r="G1178" s="220"/>
      <c r="H1178" s="220"/>
      <c r="I1178" s="220"/>
      <c r="J1178" s="220"/>
      <c r="K1178" s="220"/>
      <c r="L1178" s="220"/>
      <c r="M1178" s="220"/>
      <c r="N1178" s="221"/>
      <c r="O1178" s="77" t="str">
        <f ca="1">IF(D1178="цвет",SUM(O1179:INDIRECT("N"&amp;R1178)),IF(SUM(E1178:N1178)=0,"",SUM(E1178:N1178)))</f>
        <v/>
      </c>
      <c r="P1178" s="55" t="s">
        <v>54</v>
      </c>
      <c r="Q1178" s="43">
        <f t="shared" si="36"/>
        <v>6601</v>
      </c>
      <c r="R1178" s="57">
        <f t="shared" ca="1" si="37"/>
        <v>1178</v>
      </c>
      <c r="S1178" s="56"/>
      <c r="T1178" s="63"/>
      <c r="U1178" s="114" t="e">
        <f>VLOOKUP(C1178,Лист2!A$1:B$899,2,FALSE)</f>
        <v>#N/A</v>
      </c>
    </row>
    <row r="1179" spans="1:21" ht="17.25" thickBot="1" x14ac:dyDescent="0.3">
      <c r="A1179" s="69"/>
      <c r="B1179" s="99" t="s">
        <v>293</v>
      </c>
      <c r="C1179" s="70">
        <v>6604</v>
      </c>
      <c r="D1179" s="87" t="s">
        <v>9</v>
      </c>
      <c r="E1179" s="84" t="s">
        <v>10</v>
      </c>
      <c r="F1179" s="84" t="s">
        <v>11</v>
      </c>
      <c r="G1179" s="84" t="s">
        <v>12</v>
      </c>
      <c r="H1179" s="84" t="s">
        <v>13</v>
      </c>
      <c r="I1179" s="84" t="s">
        <v>14</v>
      </c>
      <c r="J1179" s="84" t="s">
        <v>15</v>
      </c>
      <c r="K1179" s="84"/>
      <c r="L1179" s="84"/>
      <c r="M1179" s="10"/>
      <c r="N1179" s="10"/>
      <c r="O1179" s="65">
        <f ca="1">IF(D1179="цвет",SUM(O1180:INDIRECT("N"&amp;R1179)),IF(SUM(E1179:N1179)=0,"",SUM(E1179:N1179)))</f>
        <v>0</v>
      </c>
      <c r="P1179" s="55">
        <v>2065</v>
      </c>
      <c r="Q1179" s="43">
        <f t="shared" si="36"/>
        <v>6604</v>
      </c>
      <c r="R1179" s="57">
        <f t="shared" ca="1" si="37"/>
        <v>1182</v>
      </c>
      <c r="S1179" s="71">
        <f>IF(U1179&gt;0,ROUND((U1179),0),ROUND((P1179*$P$1),0))</f>
        <v>650</v>
      </c>
      <c r="T1179" s="72">
        <f ca="1">O1179*S1179</f>
        <v>0</v>
      </c>
      <c r="U1179" s="114">
        <f>VLOOKUP(C1179,Лист2!A$1:B$899,2,FALSE)</f>
        <v>650</v>
      </c>
    </row>
    <row r="1180" spans="1:21" ht="17.25" thickBot="1" x14ac:dyDescent="0.3">
      <c r="A1180" s="69"/>
      <c r="B1180" s="100"/>
      <c r="C1180" s="62"/>
      <c r="D1180" s="4" t="s">
        <v>38</v>
      </c>
      <c r="E1180" s="275"/>
      <c r="F1180" s="275"/>
      <c r="G1180" s="275"/>
      <c r="H1180" s="5"/>
      <c r="I1180" s="5"/>
      <c r="J1180" s="5"/>
      <c r="K1180" s="5"/>
      <c r="L1180" s="5"/>
      <c r="M1180" s="5"/>
      <c r="N1180" s="5"/>
      <c r="O1180" s="77" t="str">
        <f ca="1">IF(D1180="цвет",SUM(O1181:INDIRECT("N"&amp;R1180)),IF(SUM(E1180:N1180)=0,"",SUM(E1180:N1180)))</f>
        <v/>
      </c>
      <c r="P1180" s="55" t="s">
        <v>54</v>
      </c>
      <c r="Q1180" s="43">
        <f t="shared" si="36"/>
        <v>6604</v>
      </c>
      <c r="R1180" s="57">
        <f t="shared" ca="1" si="37"/>
        <v>1182</v>
      </c>
      <c r="S1180" s="56"/>
      <c r="T1180" s="63"/>
      <c r="U1180" s="114" t="e">
        <f>VLOOKUP(C1180,Лист2!A$1:B$899,2,FALSE)</f>
        <v>#N/A</v>
      </c>
    </row>
    <row r="1181" spans="1:21" ht="135" customHeight="1" x14ac:dyDescent="0.25">
      <c r="A1181" s="69"/>
      <c r="B1181" s="100"/>
      <c r="C1181" s="62"/>
      <c r="D1181" s="234" t="s">
        <v>294</v>
      </c>
      <c r="E1181" s="235"/>
      <c r="F1181" s="235"/>
      <c r="G1181" s="235"/>
      <c r="H1181" s="235"/>
      <c r="I1181" s="235"/>
      <c r="J1181" s="235"/>
      <c r="K1181" s="235"/>
      <c r="L1181" s="235"/>
      <c r="M1181" s="235"/>
      <c r="N1181" s="236"/>
      <c r="O1181" s="77" t="str">
        <f ca="1">IF(D1181="цвет",SUM(O1182:INDIRECT("N"&amp;R1181)),IF(SUM(E1181:N1181)=0,"",SUM(E1181:N1181)))</f>
        <v/>
      </c>
      <c r="P1181" s="55" t="s">
        <v>54</v>
      </c>
      <c r="Q1181" s="43">
        <f t="shared" si="36"/>
        <v>6604</v>
      </c>
      <c r="R1181" s="57">
        <f t="shared" ca="1" si="37"/>
        <v>1182</v>
      </c>
      <c r="S1181" s="56"/>
      <c r="T1181" s="63"/>
      <c r="U1181" s="114" t="e">
        <f>VLOOKUP(C1181,Лист2!A$1:B$899,2,FALSE)</f>
        <v>#N/A</v>
      </c>
    </row>
    <row r="1182" spans="1:21" ht="17.45" customHeight="1" thickBot="1" x14ac:dyDescent="0.3">
      <c r="A1182" s="69"/>
      <c r="B1182" s="101"/>
      <c r="C1182" s="64"/>
      <c r="D1182" s="219" t="str">
        <f>HYPERLINK("https://miamia.ru/search/index.php?q="&amp;Q1182&amp;"&amp;s=Поиск?utm_source=Excel&amp;utm_medium=Nalichie&amp;utm_content="&amp;Q1182&amp;"","Посмотреть большую фотографию на сайте")</f>
        <v>Посмотреть большую фотографию на сайте</v>
      </c>
      <c r="E1182" s="220"/>
      <c r="F1182" s="220"/>
      <c r="G1182" s="220"/>
      <c r="H1182" s="220"/>
      <c r="I1182" s="220"/>
      <c r="J1182" s="220"/>
      <c r="K1182" s="220"/>
      <c r="L1182" s="220"/>
      <c r="M1182" s="220"/>
      <c r="N1182" s="221"/>
      <c r="O1182" s="77" t="str">
        <f ca="1">IF(D1182="цвет",SUM(O1183:INDIRECT("N"&amp;R1182)),IF(SUM(E1182:N1182)=0,"",SUM(E1182:N1182)))</f>
        <v/>
      </c>
      <c r="P1182" s="55" t="s">
        <v>54</v>
      </c>
      <c r="Q1182" s="43">
        <f t="shared" si="36"/>
        <v>6604</v>
      </c>
      <c r="R1182" s="57">
        <f t="shared" ca="1" si="37"/>
        <v>1182</v>
      </c>
      <c r="S1182" s="56"/>
      <c r="T1182" s="63"/>
      <c r="U1182" s="114" t="e">
        <f>VLOOKUP(C1182,Лист2!A$1:B$899,2,FALSE)</f>
        <v>#N/A</v>
      </c>
    </row>
    <row r="1183" spans="1:21" ht="17.25" thickBot="1" x14ac:dyDescent="0.3">
      <c r="A1183" s="69"/>
      <c r="B1183" s="99" t="s">
        <v>293</v>
      </c>
      <c r="C1183" s="70">
        <v>6606</v>
      </c>
      <c r="D1183" s="87" t="s">
        <v>9</v>
      </c>
      <c r="E1183" s="84" t="s">
        <v>10</v>
      </c>
      <c r="F1183" s="84" t="s">
        <v>11</v>
      </c>
      <c r="G1183" s="84" t="s">
        <v>12</v>
      </c>
      <c r="H1183" s="84" t="s">
        <v>13</v>
      </c>
      <c r="I1183" s="84" t="s">
        <v>14</v>
      </c>
      <c r="J1183" s="84" t="s">
        <v>15</v>
      </c>
      <c r="K1183" s="84"/>
      <c r="L1183" s="84"/>
      <c r="M1183" s="10"/>
      <c r="N1183" s="10"/>
      <c r="O1183" s="65">
        <f ca="1">IF(D1183="цвет",SUM(O1184:INDIRECT("N"&amp;R1183)),IF(SUM(E1183:N1183)=0,"",SUM(E1183:N1183)))</f>
        <v>0</v>
      </c>
      <c r="P1183" s="55">
        <v>2970</v>
      </c>
      <c r="Q1183" s="43">
        <f t="shared" si="36"/>
        <v>6606</v>
      </c>
      <c r="R1183" s="57">
        <f t="shared" ca="1" si="37"/>
        <v>1186</v>
      </c>
      <c r="S1183" s="71">
        <f>IF(U1183&gt;0,ROUND((U1183),0),ROUND((P1183*$P$1),0))</f>
        <v>950</v>
      </c>
      <c r="T1183" s="72">
        <f ca="1">O1183*S1183</f>
        <v>0</v>
      </c>
      <c r="U1183" s="114">
        <f>VLOOKUP(C1183,Лист2!A$1:B$899,2,FALSE)</f>
        <v>950</v>
      </c>
    </row>
    <row r="1184" spans="1:21" ht="17.25" thickBot="1" x14ac:dyDescent="0.3">
      <c r="A1184" s="69"/>
      <c r="B1184" s="100"/>
      <c r="C1184" s="62"/>
      <c r="D1184" s="4" t="s">
        <v>38</v>
      </c>
      <c r="E1184" s="144"/>
      <c r="F1184" s="5"/>
      <c r="G1184" s="5"/>
      <c r="H1184" s="5"/>
      <c r="I1184" s="5"/>
      <c r="J1184" s="5"/>
      <c r="K1184" s="5"/>
      <c r="L1184" s="5"/>
      <c r="M1184" s="5"/>
      <c r="N1184" s="5"/>
      <c r="O1184" s="77" t="str">
        <f ca="1">IF(D1184="цвет",SUM(O1185:INDIRECT("N"&amp;R1184)),IF(SUM(E1184:N1184)=0,"",SUM(E1184:N1184)))</f>
        <v/>
      </c>
      <c r="P1184" s="55" t="s">
        <v>54</v>
      </c>
      <c r="Q1184" s="43">
        <f t="shared" si="36"/>
        <v>6606</v>
      </c>
      <c r="R1184" s="57">
        <f t="shared" ca="1" si="37"/>
        <v>1186</v>
      </c>
      <c r="S1184" s="56"/>
      <c r="T1184" s="63"/>
      <c r="U1184" s="114" t="e">
        <f>VLOOKUP(C1184,Лист2!A$1:B$899,2,FALSE)</f>
        <v>#N/A</v>
      </c>
    </row>
    <row r="1185" spans="1:26" ht="135" customHeight="1" x14ac:dyDescent="0.25">
      <c r="A1185" s="69"/>
      <c r="B1185" s="100"/>
      <c r="C1185" s="62"/>
      <c r="D1185" s="234" t="s">
        <v>296</v>
      </c>
      <c r="E1185" s="235"/>
      <c r="F1185" s="235"/>
      <c r="G1185" s="235"/>
      <c r="H1185" s="235"/>
      <c r="I1185" s="235"/>
      <c r="J1185" s="235"/>
      <c r="K1185" s="235"/>
      <c r="L1185" s="235"/>
      <c r="M1185" s="235"/>
      <c r="N1185" s="236"/>
      <c r="O1185" s="77" t="str">
        <f ca="1">IF(D1185="цвет",SUM(O1186:INDIRECT("N"&amp;R1185)),IF(SUM(E1185:N1185)=0,"",SUM(E1185:N1185)))</f>
        <v/>
      </c>
      <c r="P1185" s="55" t="s">
        <v>54</v>
      </c>
      <c r="Q1185" s="43">
        <f t="shared" si="36"/>
        <v>6606</v>
      </c>
      <c r="R1185" s="57">
        <f t="shared" ca="1" si="37"/>
        <v>1186</v>
      </c>
      <c r="S1185" s="56"/>
      <c r="T1185" s="63"/>
      <c r="U1185" s="114" t="e">
        <f>VLOOKUP(C1185,Лист2!A$1:B$899,2,FALSE)</f>
        <v>#N/A</v>
      </c>
    </row>
    <row r="1186" spans="1:26" ht="17.45" customHeight="1" thickBot="1" x14ac:dyDescent="0.3">
      <c r="A1186" s="69"/>
      <c r="B1186" s="101"/>
      <c r="C1186" s="64"/>
      <c r="D1186" s="219" t="str">
        <f>HYPERLINK("https://miamia.ru/search/index.php?q="&amp;Q1186&amp;"&amp;s=Поиск?utm_source=Excel&amp;utm_medium=Nalichie&amp;utm_content="&amp;Q1186&amp;"","Посмотреть большую фотографию на сайте")</f>
        <v>Посмотреть большую фотографию на сайте</v>
      </c>
      <c r="E1186" s="220"/>
      <c r="F1186" s="220"/>
      <c r="G1186" s="220"/>
      <c r="H1186" s="220"/>
      <c r="I1186" s="220"/>
      <c r="J1186" s="220"/>
      <c r="K1186" s="220"/>
      <c r="L1186" s="220"/>
      <c r="M1186" s="220"/>
      <c r="N1186" s="221"/>
      <c r="O1186" s="77" t="str">
        <f ca="1">IF(D1186="цвет",SUM(O1187:INDIRECT("N"&amp;R1186)),IF(SUM(E1186:N1186)=0,"",SUM(E1186:N1186)))</f>
        <v/>
      </c>
      <c r="P1186" s="55" t="s">
        <v>54</v>
      </c>
      <c r="Q1186" s="43">
        <f t="shared" si="36"/>
        <v>6606</v>
      </c>
      <c r="R1186" s="57">
        <f t="shared" ca="1" si="37"/>
        <v>1186</v>
      </c>
      <c r="S1186" s="56"/>
      <c r="T1186" s="63"/>
      <c r="U1186" s="114" t="e">
        <f>VLOOKUP(C1186,Лист2!A$1:B$899,2,FALSE)</f>
        <v>#N/A</v>
      </c>
    </row>
    <row r="1187" spans="1:26" customFormat="1" ht="17.25" thickBot="1" x14ac:dyDescent="0.3">
      <c r="A1187" s="138"/>
      <c r="B1187" s="140" t="s">
        <v>293</v>
      </c>
      <c r="C1187" s="132">
        <v>6609</v>
      </c>
      <c r="D1187" s="104" t="s">
        <v>9</v>
      </c>
      <c r="E1187" s="105" t="s">
        <v>10</v>
      </c>
      <c r="F1187" s="105" t="s">
        <v>17</v>
      </c>
      <c r="G1187" s="105" t="s">
        <v>18</v>
      </c>
      <c r="H1187" s="105" t="s">
        <v>19</v>
      </c>
      <c r="I1187" s="105"/>
      <c r="J1187" s="105"/>
      <c r="K1187" s="105"/>
      <c r="L1187" s="105"/>
      <c r="M1187" s="105"/>
      <c r="N1187" s="107"/>
      <c r="O1187" s="108">
        <f ca="1">IF(D1187="цвет",SUM(O1188:INDIRECT("N"&amp;R1187)),IF(SUM(E1187:N1187)=0,"",SUM(E1187:N1187)))</f>
        <v>0</v>
      </c>
      <c r="P1187" s="109">
        <v>2582</v>
      </c>
      <c r="Q1187" s="110">
        <f t="shared" si="36"/>
        <v>6609</v>
      </c>
      <c r="R1187" s="111">
        <f t="shared" ca="1" si="37"/>
        <v>1190</v>
      </c>
      <c r="S1187" s="112">
        <f>IF(U1187&gt;0,ROUND((U1187),0),ROUND((P1187*$P$1),0))</f>
        <v>850</v>
      </c>
      <c r="T1187" s="113">
        <f ca="1">O1187*S1187</f>
        <v>0</v>
      </c>
      <c r="U1187" s="114">
        <f>VLOOKUP(C1187,Лист2!A$1:B$899,2,FALSE)</f>
        <v>850</v>
      </c>
      <c r="V1187" s="114"/>
      <c r="W1187" s="114"/>
      <c r="X1187" s="114"/>
      <c r="Y1187" s="114"/>
      <c r="Z1187" s="114"/>
    </row>
    <row r="1188" spans="1:26" customFormat="1" ht="17.25" thickBot="1" x14ac:dyDescent="0.3">
      <c r="A1188" s="138"/>
      <c r="B1188" s="141"/>
      <c r="C1188" s="115"/>
      <c r="D1188" s="134" t="s">
        <v>38</v>
      </c>
      <c r="E1188" s="144"/>
      <c r="F1188" s="131"/>
      <c r="G1188" s="131"/>
      <c r="H1188" s="274"/>
      <c r="I1188" s="131"/>
      <c r="J1188" s="131"/>
      <c r="K1188" s="131"/>
      <c r="L1188" s="131"/>
      <c r="M1188" s="131"/>
      <c r="N1188" s="131"/>
      <c r="O1188" s="118" t="str">
        <f ca="1">IF(D1188="цвет",SUM(O1189:INDIRECT("N"&amp;R1188)),IF(SUM(E1188:N1188)=0,"",SUM(E1188:N1188)))</f>
        <v/>
      </c>
      <c r="P1188" s="109" t="s">
        <v>54</v>
      </c>
      <c r="Q1188" s="110">
        <f t="shared" si="36"/>
        <v>6609</v>
      </c>
      <c r="R1188" s="111">
        <f t="shared" ca="1" si="37"/>
        <v>1190</v>
      </c>
      <c r="S1188" s="119"/>
      <c r="T1188" s="120"/>
      <c r="U1188" s="114" t="e">
        <f>VLOOKUP(C1188,Лист2!A$1:B$899,2,FALSE)</f>
        <v>#N/A</v>
      </c>
      <c r="V1188" s="114"/>
      <c r="W1188" s="114"/>
      <c r="X1188" s="114"/>
      <c r="Y1188" s="114"/>
      <c r="Z1188" s="114"/>
    </row>
    <row r="1189" spans="1:26" customFormat="1" ht="135" customHeight="1" x14ac:dyDescent="0.25">
      <c r="A1189" s="138"/>
      <c r="B1189" s="141"/>
      <c r="C1189" s="115"/>
      <c r="D1189" s="250" t="s">
        <v>461</v>
      </c>
      <c r="E1189" s="251"/>
      <c r="F1189" s="251"/>
      <c r="G1189" s="251"/>
      <c r="H1189" s="251"/>
      <c r="I1189" s="251"/>
      <c r="J1189" s="251"/>
      <c r="K1189" s="251"/>
      <c r="L1189" s="251"/>
      <c r="M1189" s="251"/>
      <c r="N1189" s="252"/>
      <c r="O1189" s="118" t="str">
        <f ca="1">IF(D1189="цвет",SUM(O1190:INDIRECT("N"&amp;R1189)),IF(SUM(E1189:N1189)=0,"",SUM(E1189:N1189)))</f>
        <v/>
      </c>
      <c r="P1189" s="109" t="s">
        <v>54</v>
      </c>
      <c r="Q1189" s="110">
        <f t="shared" si="36"/>
        <v>6609</v>
      </c>
      <c r="R1189" s="111">
        <f t="shared" ca="1" si="37"/>
        <v>1190</v>
      </c>
      <c r="S1189" s="119"/>
      <c r="T1189" s="120"/>
      <c r="U1189" s="114" t="e">
        <f>VLOOKUP(C1189,Лист2!A$1:B$899,2,FALSE)</f>
        <v>#N/A</v>
      </c>
      <c r="V1189" s="114"/>
      <c r="W1189" s="114"/>
      <c r="X1189" s="114"/>
      <c r="Y1189" s="114"/>
      <c r="Z1189" s="114"/>
    </row>
    <row r="1190" spans="1:26" customFormat="1" ht="17.45" customHeight="1" thickBot="1" x14ac:dyDescent="0.3">
      <c r="A1190" s="138"/>
      <c r="B1190" s="143"/>
      <c r="C1190" s="121"/>
      <c r="D1190" s="219" t="str">
        <f>HYPERLINK("https://miamia.ru/search/index.php?q="&amp;Q1190&amp;"&amp;s=Поиск?utm_source=Excel&amp;utm_medium=Nalichie&amp;utm_content="&amp;Q1190&amp;"","Посмотреть большую фотографию на сайте")</f>
        <v>Посмотреть большую фотографию на сайте</v>
      </c>
      <c r="E1190" s="220"/>
      <c r="F1190" s="220"/>
      <c r="G1190" s="220"/>
      <c r="H1190" s="220"/>
      <c r="I1190" s="220"/>
      <c r="J1190" s="220"/>
      <c r="K1190" s="220"/>
      <c r="L1190" s="220"/>
      <c r="M1190" s="220"/>
      <c r="N1190" s="221"/>
      <c r="O1190" s="118" t="str">
        <f ca="1">IF(D1190="цвет",SUM(O1191:INDIRECT("N"&amp;R1190)),IF(SUM(E1190:N1190)=0,"",SUM(E1190:N1190)))</f>
        <v/>
      </c>
      <c r="P1190" s="109" t="s">
        <v>54</v>
      </c>
      <c r="Q1190" s="110">
        <f t="shared" si="36"/>
        <v>6609</v>
      </c>
      <c r="R1190" s="111">
        <f t="shared" ca="1" si="37"/>
        <v>1190</v>
      </c>
      <c r="S1190" s="119"/>
      <c r="T1190" s="120"/>
      <c r="U1190" s="114" t="e">
        <f>VLOOKUP(C1190,Лист2!A$1:B$899,2,FALSE)</f>
        <v>#N/A</v>
      </c>
      <c r="V1190" s="114"/>
      <c r="W1190" s="114"/>
      <c r="X1190" s="114"/>
      <c r="Y1190" s="114"/>
      <c r="Z1190" s="114"/>
    </row>
    <row r="1191" spans="1:26" ht="23.1" customHeight="1" thickBot="1" x14ac:dyDescent="0.3">
      <c r="A1191" s="67"/>
      <c r="B1191" s="50" t="s">
        <v>67</v>
      </c>
      <c r="C1191" s="51"/>
      <c r="D1191" s="52"/>
      <c r="E1191" s="53"/>
      <c r="F1191" s="53"/>
      <c r="G1191" s="53"/>
      <c r="H1191" s="53"/>
      <c r="I1191" s="53"/>
      <c r="J1191" s="53"/>
      <c r="K1191" s="53"/>
      <c r="L1191" s="53"/>
      <c r="M1191" s="53"/>
      <c r="N1191" s="54"/>
      <c r="O1191" s="77" t="str">
        <f ca="1">IF(D1191="цвет",SUM(O1192:INDIRECT("N"&amp;R1191)),IF(SUM(E1191:N1191)=0,"",SUM(E1191:N1191)))</f>
        <v/>
      </c>
      <c r="P1191" s="55" t="s">
        <v>54</v>
      </c>
      <c r="Q1191" s="43">
        <f t="shared" si="36"/>
        <v>6609</v>
      </c>
      <c r="R1191" s="57">
        <f t="shared" ca="1" si="37"/>
        <v>1200</v>
      </c>
      <c r="U1191" s="114" t="e">
        <f>VLOOKUP(C1191,Лист2!A$1:B$899,2,FALSE)</f>
        <v>#N/A</v>
      </c>
    </row>
    <row r="1192" spans="1:26" ht="17.25" thickBot="1" x14ac:dyDescent="0.3">
      <c r="A1192" s="69"/>
      <c r="B1192" s="99" t="s">
        <v>63</v>
      </c>
      <c r="C1192" s="70">
        <v>1720</v>
      </c>
      <c r="D1192" s="3" t="s">
        <v>9</v>
      </c>
      <c r="E1192" s="60" t="s">
        <v>10</v>
      </c>
      <c r="F1192" s="60" t="s">
        <v>11</v>
      </c>
      <c r="G1192" s="60" t="s">
        <v>12</v>
      </c>
      <c r="H1192" s="61" t="s">
        <v>13</v>
      </c>
      <c r="I1192" s="10" t="s">
        <v>14</v>
      </c>
      <c r="J1192" s="10" t="s">
        <v>15</v>
      </c>
      <c r="K1192" s="10" t="s">
        <v>16</v>
      </c>
      <c r="L1192" s="10" t="s">
        <v>20</v>
      </c>
      <c r="M1192" s="10"/>
      <c r="N1192" s="10"/>
      <c r="O1192" s="65">
        <f ca="1">IF(D1192="цвет",SUM(O1193:INDIRECT("N"&amp;R1192)),IF(SUM(E1192:N1192)=0,"",SUM(E1192:N1192)))</f>
        <v>0</v>
      </c>
      <c r="P1192" s="55">
        <v>1161</v>
      </c>
      <c r="Q1192" s="43">
        <f t="shared" si="36"/>
        <v>1720</v>
      </c>
      <c r="R1192" s="57">
        <f t="shared" ca="1" si="37"/>
        <v>1200</v>
      </c>
      <c r="S1192" s="71">
        <f>IF(U1192&gt;0,ROUND((U1192),0),ROUND((P1192*$P$1),0))</f>
        <v>450</v>
      </c>
      <c r="T1192" s="72">
        <f ca="1">O1192*S1192</f>
        <v>0</v>
      </c>
      <c r="U1192" s="114">
        <f>VLOOKUP(C1192,Лист2!A$1:B$899,2,FALSE)</f>
        <v>450</v>
      </c>
    </row>
    <row r="1193" spans="1:26" ht="17.25" thickBot="1" x14ac:dyDescent="0.3">
      <c r="A1193" s="69"/>
      <c r="B1193" s="100"/>
      <c r="C1193" s="62"/>
      <c r="D1193" s="4" t="s">
        <v>53</v>
      </c>
      <c r="E1193" s="5"/>
      <c r="F1193" s="5"/>
      <c r="G1193" s="5"/>
      <c r="H1193" s="5"/>
      <c r="I1193" s="5"/>
      <c r="J1193" s="144"/>
      <c r="K1193" s="5"/>
      <c r="L1193" s="5"/>
      <c r="M1193" s="5"/>
      <c r="N1193" s="5"/>
      <c r="O1193" s="77" t="str">
        <f ca="1">IF(D1193="цвет",SUM(O1194:INDIRECT("N"&amp;R1193)),IF(SUM(E1193:N1193)=0,"",SUM(E1193:N1193)))</f>
        <v/>
      </c>
      <c r="P1193" s="55" t="s">
        <v>54</v>
      </c>
      <c r="Q1193" s="43">
        <f t="shared" si="36"/>
        <v>1720</v>
      </c>
      <c r="R1193" s="57">
        <f t="shared" ca="1" si="37"/>
        <v>1200</v>
      </c>
      <c r="S1193" s="56"/>
      <c r="T1193" s="63"/>
      <c r="U1193" s="114" t="e">
        <f>VLOOKUP(C1193,Лист2!A$1:B$899,2,FALSE)</f>
        <v>#N/A</v>
      </c>
    </row>
    <row r="1194" spans="1:26" ht="17.25" thickBot="1" x14ac:dyDescent="0.3">
      <c r="A1194" s="69"/>
      <c r="B1194" s="100"/>
      <c r="C1194" s="62"/>
      <c r="D1194" s="4" t="s">
        <v>45</v>
      </c>
      <c r="E1194" s="5"/>
      <c r="F1194" s="5"/>
      <c r="G1194" s="5"/>
      <c r="H1194" s="5"/>
      <c r="I1194" s="5"/>
      <c r="J1194" s="5"/>
      <c r="K1194" s="5"/>
      <c r="L1194" s="5"/>
      <c r="M1194" s="5"/>
      <c r="N1194" s="5"/>
      <c r="O1194" s="77" t="str">
        <f ca="1">IF(D1194="цвет",SUM(O1195:INDIRECT("N"&amp;R1194)),IF(SUM(E1194:N1194)=0,"",SUM(E1194:N1194)))</f>
        <v/>
      </c>
      <c r="P1194" s="55" t="s">
        <v>54</v>
      </c>
      <c r="Q1194" s="43">
        <f t="shared" si="36"/>
        <v>1720</v>
      </c>
      <c r="R1194" s="57">
        <f t="shared" ca="1" si="37"/>
        <v>1200</v>
      </c>
      <c r="S1194" s="56"/>
      <c r="T1194" s="63"/>
      <c r="U1194" s="114" t="e">
        <f>VLOOKUP(C1194,Лист2!A$1:B$899,2,FALSE)</f>
        <v>#N/A</v>
      </c>
    </row>
    <row r="1195" spans="1:26" ht="17.25" thickBot="1" x14ac:dyDescent="0.3">
      <c r="A1195" s="69"/>
      <c r="B1195" s="100"/>
      <c r="C1195" s="62"/>
      <c r="D1195" s="4" t="s">
        <v>43</v>
      </c>
      <c r="E1195" s="144"/>
      <c r="F1195" s="5"/>
      <c r="G1195" s="5"/>
      <c r="H1195" s="5"/>
      <c r="I1195" s="5"/>
      <c r="J1195" s="5"/>
      <c r="K1195" s="5"/>
      <c r="L1195" s="5"/>
      <c r="M1195" s="5"/>
      <c r="N1195" s="5"/>
      <c r="O1195" s="77" t="str">
        <f ca="1">IF(D1195="цвет",SUM(O1196:INDIRECT("N"&amp;R1195)),IF(SUM(E1195:N1195)=0,"",SUM(E1195:N1195)))</f>
        <v/>
      </c>
      <c r="P1195" s="55" t="s">
        <v>54</v>
      </c>
      <c r="Q1195" s="43">
        <f t="shared" si="36"/>
        <v>1720</v>
      </c>
      <c r="R1195" s="57">
        <f t="shared" ca="1" si="37"/>
        <v>1200</v>
      </c>
      <c r="S1195" s="56"/>
      <c r="T1195" s="63"/>
      <c r="U1195" s="114" t="e">
        <f>VLOOKUP(C1195,Лист2!A$1:B$899,2,FALSE)</f>
        <v>#N/A</v>
      </c>
    </row>
    <row r="1196" spans="1:26" ht="17.25" thickBot="1" x14ac:dyDescent="0.3">
      <c r="A1196" s="69"/>
      <c r="B1196" s="100"/>
      <c r="C1196" s="62"/>
      <c r="D1196" s="4" t="s">
        <v>73</v>
      </c>
      <c r="E1196" s="144"/>
      <c r="F1196" s="5"/>
      <c r="G1196" s="5"/>
      <c r="H1196" s="5"/>
      <c r="I1196" s="5"/>
      <c r="J1196" s="5"/>
      <c r="K1196" s="5"/>
      <c r="L1196" s="5"/>
      <c r="M1196" s="5"/>
      <c r="N1196" s="5"/>
      <c r="O1196" s="77" t="str">
        <f ca="1">IF(D1196="цвет",SUM(O1197:INDIRECT("N"&amp;R1196)),IF(SUM(E1196:N1196)=0,"",SUM(E1196:N1196)))</f>
        <v/>
      </c>
      <c r="P1196" s="55" t="s">
        <v>54</v>
      </c>
      <c r="Q1196" s="43">
        <f t="shared" si="36"/>
        <v>1720</v>
      </c>
      <c r="R1196" s="57">
        <f t="shared" ca="1" si="37"/>
        <v>1200</v>
      </c>
      <c r="S1196" s="56"/>
      <c r="T1196" s="63"/>
      <c r="U1196" s="114" t="e">
        <f>VLOOKUP(C1196,Лист2!A$1:B$899,2,FALSE)</f>
        <v>#N/A</v>
      </c>
    </row>
    <row r="1197" spans="1:26" ht="17.25" thickBot="1" x14ac:dyDescent="0.3">
      <c r="A1197" s="69"/>
      <c r="B1197" s="100"/>
      <c r="C1197" s="62"/>
      <c r="D1197" s="4" t="s">
        <v>74</v>
      </c>
      <c r="E1197" s="5"/>
      <c r="F1197" s="5"/>
      <c r="G1197" s="5"/>
      <c r="H1197" s="5"/>
      <c r="I1197" s="5"/>
      <c r="J1197" s="5"/>
      <c r="K1197" s="5"/>
      <c r="L1197" s="5"/>
      <c r="M1197" s="5"/>
      <c r="N1197" s="5"/>
      <c r="O1197" s="77" t="str">
        <f ca="1">IF(D1197="цвет",SUM(O1198:INDIRECT("N"&amp;R1197)),IF(SUM(E1197:N1197)=0,"",SUM(E1197:N1197)))</f>
        <v/>
      </c>
      <c r="P1197" s="55" t="s">
        <v>54</v>
      </c>
      <c r="Q1197" s="43">
        <f t="shared" si="36"/>
        <v>1720</v>
      </c>
      <c r="R1197" s="57">
        <f t="shared" ca="1" si="37"/>
        <v>1200</v>
      </c>
      <c r="S1197" s="56"/>
      <c r="T1197" s="63"/>
      <c r="U1197" s="114" t="e">
        <f>VLOOKUP(C1197,Лист2!A$1:B$899,2,FALSE)</f>
        <v>#N/A</v>
      </c>
    </row>
    <row r="1198" spans="1:26" ht="17.25" thickBot="1" x14ac:dyDescent="0.3">
      <c r="A1198" s="69"/>
      <c r="B1198" s="100"/>
      <c r="C1198" s="62"/>
      <c r="D1198" s="4" t="s">
        <v>37</v>
      </c>
      <c r="E1198" s="5"/>
      <c r="F1198" s="5"/>
      <c r="G1198" s="5"/>
      <c r="H1198" s="5"/>
      <c r="I1198" s="5"/>
      <c r="J1198" s="5"/>
      <c r="K1198" s="5"/>
      <c r="L1198" s="5"/>
      <c r="M1198" s="5"/>
      <c r="N1198" s="5"/>
      <c r="O1198" s="77" t="str">
        <f ca="1">IF(D1198="цвет",SUM(O1199:INDIRECT("N"&amp;R1198)),IF(SUM(E1198:N1198)=0,"",SUM(E1198:N1198)))</f>
        <v/>
      </c>
      <c r="P1198" s="55" t="s">
        <v>54</v>
      </c>
      <c r="Q1198" s="43">
        <f t="shared" si="36"/>
        <v>1720</v>
      </c>
      <c r="R1198" s="57">
        <f t="shared" ca="1" si="37"/>
        <v>1200</v>
      </c>
      <c r="S1198" s="56"/>
      <c r="T1198" s="63"/>
      <c r="U1198" s="114" t="e">
        <f>VLOOKUP(C1198,Лист2!A$1:B$899,2,FALSE)</f>
        <v>#N/A</v>
      </c>
    </row>
    <row r="1199" spans="1:26" ht="90" customHeight="1" x14ac:dyDescent="0.25">
      <c r="A1199" s="69"/>
      <c r="B1199" s="100"/>
      <c r="C1199" s="62"/>
      <c r="D1199" s="234" t="s">
        <v>275</v>
      </c>
      <c r="E1199" s="235"/>
      <c r="F1199" s="235"/>
      <c r="G1199" s="235"/>
      <c r="H1199" s="235"/>
      <c r="I1199" s="235"/>
      <c r="J1199" s="235"/>
      <c r="K1199" s="235"/>
      <c r="L1199" s="235"/>
      <c r="M1199" s="235"/>
      <c r="N1199" s="236"/>
      <c r="O1199" s="77" t="str">
        <f ca="1">IF(D1199="цвет",SUM(O1200:INDIRECT("N"&amp;R1199)),IF(SUM(E1199:N1199)=0,"",SUM(E1199:N1199)))</f>
        <v/>
      </c>
      <c r="P1199" s="55" t="s">
        <v>54</v>
      </c>
      <c r="Q1199" s="43">
        <f t="shared" si="36"/>
        <v>1720</v>
      </c>
      <c r="R1199" s="57">
        <f t="shared" ca="1" si="37"/>
        <v>1200</v>
      </c>
      <c r="S1199" s="56"/>
      <c r="T1199" s="63"/>
      <c r="U1199" s="114" t="e">
        <f>VLOOKUP(C1199,Лист2!A$1:B$899,2,FALSE)</f>
        <v>#N/A</v>
      </c>
    </row>
    <row r="1200" spans="1:26" ht="17.45" customHeight="1" thickBot="1" x14ac:dyDescent="0.3">
      <c r="A1200" s="69"/>
      <c r="B1200" s="101"/>
      <c r="C1200" s="64"/>
      <c r="D1200" s="219" t="str">
        <f>HYPERLINK("https://miamia.ru/search/index.php?q="&amp;Q1200&amp;"&amp;s=Поиск?utm_source=Excel&amp;utm_medium=Nalichie&amp;utm_content="&amp;Q1200&amp;"","Посмотреть большую фотографию на сайте")</f>
        <v>Посмотреть большую фотографию на сайте</v>
      </c>
      <c r="E1200" s="220"/>
      <c r="F1200" s="220"/>
      <c r="G1200" s="220"/>
      <c r="H1200" s="220"/>
      <c r="I1200" s="220"/>
      <c r="J1200" s="220"/>
      <c r="K1200" s="220"/>
      <c r="L1200" s="220"/>
      <c r="M1200" s="220"/>
      <c r="N1200" s="221"/>
      <c r="O1200" s="77" t="str">
        <f ca="1">IF(D1200="цвет",SUM(O1201:INDIRECT("N"&amp;R1200)),IF(SUM(E1200:N1200)=0,"",SUM(E1200:N1200)))</f>
        <v/>
      </c>
      <c r="P1200" s="55" t="s">
        <v>54</v>
      </c>
      <c r="Q1200" s="43">
        <f t="shared" si="36"/>
        <v>1720</v>
      </c>
      <c r="R1200" s="57">
        <f t="shared" ca="1" si="37"/>
        <v>1200</v>
      </c>
      <c r="S1200" s="56"/>
      <c r="T1200" s="63"/>
      <c r="U1200" s="114" t="e">
        <f>VLOOKUP(C1200,Лист2!A$1:B$899,2,FALSE)</f>
        <v>#N/A</v>
      </c>
    </row>
    <row r="1201" spans="1:26" customFormat="1" ht="17.25" thickBot="1" x14ac:dyDescent="0.3">
      <c r="A1201" s="138"/>
      <c r="B1201" s="140" t="s">
        <v>63</v>
      </c>
      <c r="C1201" s="132">
        <v>1722</v>
      </c>
      <c r="D1201" s="104" t="s">
        <v>9</v>
      </c>
      <c r="E1201" s="105" t="s">
        <v>10</v>
      </c>
      <c r="F1201" s="105" t="s">
        <v>11</v>
      </c>
      <c r="G1201" s="105" t="s">
        <v>12</v>
      </c>
      <c r="H1201" s="105" t="s">
        <v>13</v>
      </c>
      <c r="I1201" s="105" t="s">
        <v>14</v>
      </c>
      <c r="J1201" s="105" t="s">
        <v>15</v>
      </c>
      <c r="K1201" s="105"/>
      <c r="L1201" s="105"/>
      <c r="M1201" s="105"/>
      <c r="N1201" s="107"/>
      <c r="O1201" s="108">
        <f ca="1">IF(D1201="цвет",SUM(O1202:INDIRECT("N"&amp;R1201)),IF(SUM(E1201:N1201)=0,"",SUM(E1201:N1201)))</f>
        <v>0</v>
      </c>
      <c r="P1201" s="109">
        <v>1161</v>
      </c>
      <c r="Q1201" s="110">
        <f t="shared" si="36"/>
        <v>1722</v>
      </c>
      <c r="R1201" s="111">
        <f t="shared" ca="1" si="37"/>
        <v>1206</v>
      </c>
      <c r="S1201" s="112">
        <f>IF(U1201&gt;0,ROUND((U1201),0),ROUND((P1201*$P$1),0))</f>
        <v>450</v>
      </c>
      <c r="T1201" s="113">
        <f ca="1">O1201*S1201</f>
        <v>0</v>
      </c>
      <c r="U1201" s="114">
        <f>VLOOKUP(C1201,Лист2!A$1:B$899,2,FALSE)</f>
        <v>450</v>
      </c>
      <c r="V1201" s="114"/>
      <c r="W1201" s="114"/>
      <c r="X1201" s="114"/>
      <c r="Y1201" s="114"/>
      <c r="Z1201" s="114"/>
    </row>
    <row r="1202" spans="1:26" customFormat="1" ht="17.25" thickBot="1" x14ac:dyDescent="0.3">
      <c r="A1202" s="138"/>
      <c r="B1202" s="141"/>
      <c r="C1202" s="115"/>
      <c r="D1202" s="134" t="s">
        <v>53</v>
      </c>
      <c r="E1202" s="131"/>
      <c r="F1202" s="131"/>
      <c r="G1202" s="131"/>
      <c r="H1202" s="131"/>
      <c r="I1202" s="131"/>
      <c r="J1202" s="131"/>
      <c r="K1202" s="131"/>
      <c r="L1202" s="131"/>
      <c r="M1202" s="131"/>
      <c r="N1202" s="149"/>
      <c r="O1202" s="127" t="str">
        <f ca="1">IF(D1202="цвет",SUM(O1203:INDIRECT("N"&amp;R1202)),IF(SUM(E1202:N1202)=0,"",SUM(E1202:N1202)))</f>
        <v/>
      </c>
      <c r="P1202" s="109" t="s">
        <v>54</v>
      </c>
      <c r="Q1202" s="110">
        <f t="shared" si="36"/>
        <v>1722</v>
      </c>
      <c r="R1202" s="111">
        <f t="shared" ca="1" si="37"/>
        <v>1206</v>
      </c>
      <c r="S1202" s="146"/>
      <c r="T1202" s="120"/>
      <c r="U1202" s="114" t="e">
        <f>VLOOKUP(C1202,Лист2!A$1:B$899,2,FALSE)</f>
        <v>#N/A</v>
      </c>
      <c r="V1202" s="114"/>
      <c r="W1202" s="114"/>
      <c r="X1202" s="114"/>
      <c r="Y1202" s="114"/>
      <c r="Z1202" s="114"/>
    </row>
    <row r="1203" spans="1:26" customFormat="1" ht="17.25" thickBot="1" x14ac:dyDescent="0.3">
      <c r="A1203" s="138"/>
      <c r="B1203" s="141"/>
      <c r="C1203" s="115"/>
      <c r="D1203" s="134" t="s">
        <v>73</v>
      </c>
      <c r="E1203" s="131"/>
      <c r="F1203" s="131"/>
      <c r="G1203" s="131"/>
      <c r="H1203" s="131"/>
      <c r="I1203" s="131"/>
      <c r="J1203" s="131"/>
      <c r="K1203" s="131"/>
      <c r="L1203" s="131"/>
      <c r="M1203" s="131"/>
      <c r="N1203" s="149"/>
      <c r="O1203" s="127" t="str">
        <f ca="1">IF(D1203="цвет",SUM(O1204:INDIRECT("N"&amp;R1203)),IF(SUM(E1203:N1203)=0,"",SUM(E1203:N1203)))</f>
        <v/>
      </c>
      <c r="P1203" s="109" t="s">
        <v>54</v>
      </c>
      <c r="Q1203" s="110">
        <f t="shared" si="36"/>
        <v>1722</v>
      </c>
      <c r="R1203" s="111">
        <f t="shared" ca="1" si="37"/>
        <v>1206</v>
      </c>
      <c r="S1203" s="146"/>
      <c r="T1203" s="120"/>
      <c r="U1203" s="114" t="e">
        <f>VLOOKUP(C1203,Лист2!A$1:B$899,2,FALSE)</f>
        <v>#N/A</v>
      </c>
      <c r="V1203" s="114"/>
      <c r="W1203" s="114"/>
      <c r="X1203" s="114"/>
      <c r="Y1203" s="114"/>
      <c r="Z1203" s="114"/>
    </row>
    <row r="1204" spans="1:26" customFormat="1" ht="17.25" thickBot="1" x14ac:dyDescent="0.3">
      <c r="A1204" s="138"/>
      <c r="B1204" s="141"/>
      <c r="C1204" s="115"/>
      <c r="D1204" s="134" t="s">
        <v>43</v>
      </c>
      <c r="E1204" s="144"/>
      <c r="F1204" s="131"/>
      <c r="G1204" s="131"/>
      <c r="H1204" s="131"/>
      <c r="I1204" s="131"/>
      <c r="J1204" s="131"/>
      <c r="K1204" s="131"/>
      <c r="L1204" s="131"/>
      <c r="M1204" s="131"/>
      <c r="N1204" s="131"/>
      <c r="O1204" s="118" t="str">
        <f ca="1">IF(D1204="цвет",SUM(O1205:INDIRECT("N"&amp;R1204)),IF(SUM(E1204:N1204)=0,"",SUM(E1204:N1204)))</f>
        <v/>
      </c>
      <c r="P1204" s="109" t="s">
        <v>54</v>
      </c>
      <c r="Q1204" s="110">
        <f t="shared" si="36"/>
        <v>1722</v>
      </c>
      <c r="R1204" s="111">
        <f t="shared" ca="1" si="37"/>
        <v>1206</v>
      </c>
      <c r="S1204" s="119"/>
      <c r="T1204" s="120"/>
      <c r="U1204" s="114" t="e">
        <f>VLOOKUP(C1204,Лист2!A$1:B$899,2,FALSE)</f>
        <v>#N/A</v>
      </c>
      <c r="V1204" s="114"/>
      <c r="W1204" s="114"/>
      <c r="X1204" s="114"/>
      <c r="Y1204" s="114"/>
      <c r="Z1204" s="114"/>
    </row>
    <row r="1205" spans="1:26" customFormat="1" ht="100.15" customHeight="1" x14ac:dyDescent="0.25">
      <c r="A1205" s="138"/>
      <c r="B1205" s="141"/>
      <c r="C1205" s="115"/>
      <c r="D1205" s="227" t="s">
        <v>451</v>
      </c>
      <c r="E1205" s="228"/>
      <c r="F1205" s="228"/>
      <c r="G1205" s="228"/>
      <c r="H1205" s="228"/>
      <c r="I1205" s="228"/>
      <c r="J1205" s="228"/>
      <c r="K1205" s="228"/>
      <c r="L1205" s="228"/>
      <c r="M1205" s="228"/>
      <c r="N1205" s="139"/>
      <c r="O1205" s="118" t="str">
        <f ca="1">IF(D1205="цвет",SUM(O1206:INDIRECT("N"&amp;R1205)),IF(SUM(E1205:N1205)=0,"",SUM(E1205:N1205)))</f>
        <v/>
      </c>
      <c r="P1205" s="109" t="s">
        <v>54</v>
      </c>
      <c r="Q1205" s="110">
        <f t="shared" si="36"/>
        <v>1722</v>
      </c>
      <c r="R1205" s="111">
        <f t="shared" ca="1" si="37"/>
        <v>1206</v>
      </c>
      <c r="S1205" s="119"/>
      <c r="T1205" s="120"/>
      <c r="U1205" s="114" t="e">
        <f>VLOOKUP(C1205,Лист2!A$1:B$899,2,FALSE)</f>
        <v>#N/A</v>
      </c>
      <c r="V1205" s="114"/>
      <c r="W1205" s="114"/>
      <c r="X1205" s="114"/>
      <c r="Y1205" s="114"/>
      <c r="Z1205" s="114"/>
    </row>
    <row r="1206" spans="1:26" customFormat="1" ht="17.100000000000001" customHeight="1" thickBot="1" x14ac:dyDescent="0.3">
      <c r="A1206" s="138"/>
      <c r="B1206" s="143"/>
      <c r="C1206" s="121"/>
      <c r="D1206" s="219" t="str">
        <f>HYPERLINK("https://miamia.ru/search/index.php?q="&amp;Q1206&amp;"&amp;s=Поиск?utm_source=Excel&amp;utm_medium=Nalichie&amp;utm_content="&amp;Q1206&amp;"","Посмотреть большую фотографию на сайте")</f>
        <v>Посмотреть большую фотографию на сайте</v>
      </c>
      <c r="E1206" s="220"/>
      <c r="F1206" s="220"/>
      <c r="G1206" s="220"/>
      <c r="H1206" s="220"/>
      <c r="I1206" s="220"/>
      <c r="J1206" s="220"/>
      <c r="K1206" s="220"/>
      <c r="L1206" s="220"/>
      <c r="M1206" s="220"/>
      <c r="N1206" s="142"/>
      <c r="O1206" s="118" t="str">
        <f ca="1">IF(D1206="цвет",SUM(O1207:INDIRECT("N"&amp;R1206)),IF(SUM(E1206:N1206)=0,"",SUM(E1206:N1206)))</f>
        <v/>
      </c>
      <c r="P1206" s="109" t="s">
        <v>54</v>
      </c>
      <c r="Q1206" s="110">
        <f t="shared" si="36"/>
        <v>1722</v>
      </c>
      <c r="R1206" s="111">
        <f t="shared" ca="1" si="37"/>
        <v>1206</v>
      </c>
      <c r="S1206" s="119"/>
      <c r="T1206" s="120"/>
      <c r="U1206" s="114" t="e">
        <f>VLOOKUP(C1206,Лист2!A$1:B$899,2,FALSE)</f>
        <v>#N/A</v>
      </c>
      <c r="V1206" s="114"/>
      <c r="W1206" s="114"/>
      <c r="X1206" s="114"/>
      <c r="Y1206" s="114"/>
      <c r="Z1206" s="114"/>
    </row>
    <row r="1207" spans="1:26" ht="17.25" thickBot="1" x14ac:dyDescent="0.3">
      <c r="A1207" s="69"/>
      <c r="B1207" s="99" t="s">
        <v>63</v>
      </c>
      <c r="C1207" s="70">
        <v>1723</v>
      </c>
      <c r="D1207" s="87" t="s">
        <v>9</v>
      </c>
      <c r="E1207" s="84" t="s">
        <v>10</v>
      </c>
      <c r="F1207" s="84" t="s">
        <v>17</v>
      </c>
      <c r="G1207" s="84" t="s">
        <v>18</v>
      </c>
      <c r="H1207" s="84" t="s">
        <v>19</v>
      </c>
      <c r="I1207" s="84" t="s">
        <v>22</v>
      </c>
      <c r="J1207" s="10"/>
      <c r="K1207" s="10"/>
      <c r="L1207" s="10"/>
      <c r="M1207" s="10"/>
      <c r="N1207" s="85"/>
      <c r="O1207" s="65">
        <f ca="1">IF(D1207="цвет",SUM(O1208:INDIRECT("N"&amp;R1207)),IF(SUM(E1207:N1207)=0,"",SUM(E1207:N1207)))</f>
        <v>0</v>
      </c>
      <c r="P1207" s="55">
        <v>1807</v>
      </c>
      <c r="Q1207" s="43">
        <f t="shared" si="36"/>
        <v>1723</v>
      </c>
      <c r="R1207" s="57">
        <f t="shared" ca="1" si="37"/>
        <v>1215</v>
      </c>
      <c r="S1207" s="71">
        <f>IF(U1207&gt;0,ROUND((U1207),0),ROUND((P1207*$P$1),0))</f>
        <v>650</v>
      </c>
      <c r="T1207" s="72">
        <f ca="1">O1207*S1207</f>
        <v>0</v>
      </c>
      <c r="U1207" s="114">
        <f>VLOOKUP(C1207,Лист2!A$1:B$899,2,FALSE)</f>
        <v>650</v>
      </c>
    </row>
    <row r="1208" spans="1:26" ht="17.25" thickBot="1" x14ac:dyDescent="0.3">
      <c r="A1208" s="69"/>
      <c r="B1208" s="100"/>
      <c r="C1208" s="62"/>
      <c r="D1208" s="4" t="s">
        <v>53</v>
      </c>
      <c r="E1208" s="5"/>
      <c r="F1208" s="5"/>
      <c r="G1208" s="144"/>
      <c r="H1208" s="5"/>
      <c r="I1208" s="5"/>
      <c r="J1208" s="5"/>
      <c r="K1208" s="5"/>
      <c r="L1208" s="5"/>
      <c r="M1208" s="5"/>
      <c r="N1208" s="5"/>
      <c r="O1208" s="77" t="str">
        <f ca="1">IF(D1208="цвет",SUM(O1209:INDIRECT("N"&amp;R1208)),IF(SUM(E1208:N1208)=0,"",SUM(E1208:N1208)))</f>
        <v/>
      </c>
      <c r="P1208" s="55" t="s">
        <v>54</v>
      </c>
      <c r="Q1208" s="43">
        <f t="shared" si="36"/>
        <v>1723</v>
      </c>
      <c r="R1208" s="57">
        <f t="shared" ca="1" si="37"/>
        <v>1215</v>
      </c>
      <c r="S1208" s="56"/>
      <c r="T1208" s="63"/>
      <c r="U1208" s="114" t="e">
        <f>VLOOKUP(C1208,Лист2!A$1:B$899,2,FALSE)</f>
        <v>#N/A</v>
      </c>
    </row>
    <row r="1209" spans="1:26" ht="17.25" thickBot="1" x14ac:dyDescent="0.3">
      <c r="A1209" s="69"/>
      <c r="B1209" s="100"/>
      <c r="C1209" s="62"/>
      <c r="D1209" s="4" t="s">
        <v>45</v>
      </c>
      <c r="E1209" s="5"/>
      <c r="F1209" s="5"/>
      <c r="G1209" s="5"/>
      <c r="H1209" s="5"/>
      <c r="I1209" s="5"/>
      <c r="J1209" s="5"/>
      <c r="K1209" s="5"/>
      <c r="L1209" s="5"/>
      <c r="M1209" s="5"/>
      <c r="N1209" s="5"/>
      <c r="O1209" s="77" t="str">
        <f ca="1">IF(D1209="цвет",SUM(O1210:INDIRECT("N"&amp;R1209)),IF(SUM(E1209:N1209)=0,"",SUM(E1209:N1209)))</f>
        <v/>
      </c>
      <c r="P1209" s="55" t="s">
        <v>54</v>
      </c>
      <c r="Q1209" s="43">
        <f t="shared" si="36"/>
        <v>1723</v>
      </c>
      <c r="R1209" s="57">
        <f t="shared" ca="1" si="37"/>
        <v>1215</v>
      </c>
      <c r="S1209" s="56"/>
      <c r="T1209" s="63"/>
      <c r="U1209" s="114" t="e">
        <f>VLOOKUP(C1209,Лист2!A$1:B$899,2,FALSE)</f>
        <v>#N/A</v>
      </c>
    </row>
    <row r="1210" spans="1:26" ht="17.25" thickBot="1" x14ac:dyDescent="0.3">
      <c r="A1210" s="69"/>
      <c r="B1210" s="100"/>
      <c r="C1210" s="62"/>
      <c r="D1210" s="4" t="s">
        <v>43</v>
      </c>
      <c r="E1210" s="275"/>
      <c r="F1210" s="5"/>
      <c r="G1210" s="5"/>
      <c r="H1210" s="5"/>
      <c r="I1210" s="5"/>
      <c r="J1210" s="5"/>
      <c r="K1210" s="5"/>
      <c r="L1210" s="5"/>
      <c r="M1210" s="5"/>
      <c r="N1210" s="5"/>
      <c r="O1210" s="77" t="str">
        <f ca="1">IF(D1210="цвет",SUM(O1211:INDIRECT("N"&amp;R1210)),IF(SUM(E1210:N1210)=0,"",SUM(E1210:N1210)))</f>
        <v/>
      </c>
      <c r="P1210" s="55" t="s">
        <v>54</v>
      </c>
      <c r="Q1210" s="43">
        <f t="shared" si="36"/>
        <v>1723</v>
      </c>
      <c r="R1210" s="57">
        <f t="shared" ca="1" si="37"/>
        <v>1215</v>
      </c>
      <c r="S1210" s="56"/>
      <c r="T1210" s="63"/>
      <c r="U1210" s="114" t="e">
        <f>VLOOKUP(C1210,Лист2!A$1:B$899,2,FALSE)</f>
        <v>#N/A</v>
      </c>
    </row>
    <row r="1211" spans="1:26" ht="17.25" thickBot="1" x14ac:dyDescent="0.3">
      <c r="A1211" s="69"/>
      <c r="B1211" s="100"/>
      <c r="C1211" s="62"/>
      <c r="D1211" s="4" t="s">
        <v>73</v>
      </c>
      <c r="E1211" s="275"/>
      <c r="F1211" s="5"/>
      <c r="G1211" s="5"/>
      <c r="H1211" s="5"/>
      <c r="I1211" s="5"/>
      <c r="J1211" s="5"/>
      <c r="K1211" s="5"/>
      <c r="L1211" s="5"/>
      <c r="M1211" s="5"/>
      <c r="N1211" s="5"/>
      <c r="O1211" s="77" t="str">
        <f ca="1">IF(D1211="цвет",SUM(O1212:INDIRECT("N"&amp;R1211)),IF(SUM(E1211:N1211)=0,"",SUM(E1211:N1211)))</f>
        <v/>
      </c>
      <c r="P1211" s="55" t="s">
        <v>54</v>
      </c>
      <c r="Q1211" s="43">
        <f t="shared" si="36"/>
        <v>1723</v>
      </c>
      <c r="R1211" s="57">
        <f t="shared" ca="1" si="37"/>
        <v>1215</v>
      </c>
      <c r="S1211" s="56"/>
      <c r="T1211" s="63"/>
      <c r="U1211" s="114" t="e">
        <f>VLOOKUP(C1211,Лист2!A$1:B$899,2,FALSE)</f>
        <v>#N/A</v>
      </c>
    </row>
    <row r="1212" spans="1:26" ht="17.25" thickBot="1" x14ac:dyDescent="0.3">
      <c r="A1212" s="69"/>
      <c r="B1212" s="100"/>
      <c r="C1212" s="62"/>
      <c r="D1212" s="4" t="s">
        <v>74</v>
      </c>
      <c r="E1212" s="144"/>
      <c r="F1212" s="5"/>
      <c r="G1212" s="5"/>
      <c r="H1212" s="144"/>
      <c r="I1212" s="5"/>
      <c r="J1212" s="5"/>
      <c r="K1212" s="5"/>
      <c r="L1212" s="5"/>
      <c r="M1212" s="5"/>
      <c r="N1212" s="5"/>
      <c r="O1212" s="77" t="str">
        <f ca="1">IF(D1212="цвет",SUM(O1213:INDIRECT("N"&amp;R1212)),IF(SUM(E1212:N1212)=0,"",SUM(E1212:N1212)))</f>
        <v/>
      </c>
      <c r="P1212" s="55" t="s">
        <v>54</v>
      </c>
      <c r="Q1212" s="43">
        <f t="shared" si="36"/>
        <v>1723</v>
      </c>
      <c r="R1212" s="57">
        <f t="shared" ca="1" si="37"/>
        <v>1215</v>
      </c>
      <c r="S1212" s="56"/>
      <c r="T1212" s="63"/>
      <c r="U1212" s="114" t="e">
        <f>VLOOKUP(C1212,Лист2!A$1:B$899,2,FALSE)</f>
        <v>#N/A</v>
      </c>
    </row>
    <row r="1213" spans="1:26" ht="17.25" thickBot="1" x14ac:dyDescent="0.3">
      <c r="A1213" s="69"/>
      <c r="B1213" s="100"/>
      <c r="C1213" s="62"/>
      <c r="D1213" s="4" t="s">
        <v>37</v>
      </c>
      <c r="E1213" s="5"/>
      <c r="F1213" s="5"/>
      <c r="G1213" s="5"/>
      <c r="H1213" s="144"/>
      <c r="I1213" s="5"/>
      <c r="J1213" s="5"/>
      <c r="K1213" s="5"/>
      <c r="L1213" s="5"/>
      <c r="M1213" s="5"/>
      <c r="N1213" s="5"/>
      <c r="O1213" s="77" t="str">
        <f ca="1">IF(D1213="цвет",SUM(O1214:INDIRECT("N"&amp;R1213)),IF(SUM(E1213:N1213)=0,"",SUM(E1213:N1213)))</f>
        <v/>
      </c>
      <c r="P1213" s="55" t="s">
        <v>54</v>
      </c>
      <c r="Q1213" s="43">
        <f t="shared" si="36"/>
        <v>1723</v>
      </c>
      <c r="R1213" s="57">
        <f t="shared" ca="1" si="37"/>
        <v>1215</v>
      </c>
      <c r="S1213" s="56"/>
      <c r="T1213" s="63"/>
      <c r="U1213" s="114" t="e">
        <f>VLOOKUP(C1213,Лист2!A$1:B$899,2,FALSE)</f>
        <v>#N/A</v>
      </c>
    </row>
    <row r="1214" spans="1:26" ht="93.75" customHeight="1" x14ac:dyDescent="0.25">
      <c r="A1214" s="69"/>
      <c r="B1214" s="100"/>
      <c r="C1214" s="62"/>
      <c r="D1214" s="234" t="s">
        <v>276</v>
      </c>
      <c r="E1214" s="235"/>
      <c r="F1214" s="235"/>
      <c r="G1214" s="235"/>
      <c r="H1214" s="235"/>
      <c r="I1214" s="235"/>
      <c r="J1214" s="235"/>
      <c r="K1214" s="235"/>
      <c r="L1214" s="235"/>
      <c r="M1214" s="235"/>
      <c r="N1214" s="236"/>
      <c r="O1214" s="77" t="str">
        <f ca="1">IF(D1214="цвет",SUM(O1215:INDIRECT("N"&amp;R1214)),IF(SUM(E1214:N1214)=0,"",SUM(E1214:N1214)))</f>
        <v/>
      </c>
      <c r="P1214" s="55" t="s">
        <v>54</v>
      </c>
      <c r="Q1214" s="43">
        <f t="shared" si="36"/>
        <v>1723</v>
      </c>
      <c r="R1214" s="57">
        <f t="shared" ca="1" si="37"/>
        <v>1215</v>
      </c>
      <c r="S1214" s="56"/>
      <c r="T1214" s="63"/>
      <c r="U1214" s="114" t="e">
        <f>VLOOKUP(C1214,Лист2!A$1:B$899,2,FALSE)</f>
        <v>#N/A</v>
      </c>
    </row>
    <row r="1215" spans="1:26" ht="17.45" customHeight="1" thickBot="1" x14ac:dyDescent="0.3">
      <c r="A1215" s="69"/>
      <c r="B1215" s="101"/>
      <c r="C1215" s="64"/>
      <c r="D1215" s="219" t="str">
        <f>HYPERLINK("https://miamia.ru/search/index.php?q="&amp;Q1215&amp;"&amp;s=Поиск?utm_source=Excel&amp;utm_medium=Nalichie&amp;utm_content="&amp;Q1215&amp;"","Посмотреть большую фотографию на сайте")</f>
        <v>Посмотреть большую фотографию на сайте</v>
      </c>
      <c r="E1215" s="220"/>
      <c r="F1215" s="220"/>
      <c r="G1215" s="220"/>
      <c r="H1215" s="220"/>
      <c r="I1215" s="220"/>
      <c r="J1215" s="220"/>
      <c r="K1215" s="220"/>
      <c r="L1215" s="220"/>
      <c r="M1215" s="220"/>
      <c r="N1215" s="221"/>
      <c r="O1215" s="77" t="str">
        <f ca="1">IF(D1215="цвет",SUM(O1216:INDIRECT("N"&amp;R1215)),IF(SUM(E1215:N1215)=0,"",SUM(E1215:N1215)))</f>
        <v/>
      </c>
      <c r="P1215" s="55" t="s">
        <v>54</v>
      </c>
      <c r="Q1215" s="43">
        <f t="shared" si="36"/>
        <v>1723</v>
      </c>
      <c r="R1215" s="57">
        <f t="shared" ca="1" si="37"/>
        <v>1215</v>
      </c>
      <c r="S1215" s="56"/>
      <c r="T1215" s="63"/>
      <c r="U1215" s="114" t="e">
        <f>VLOOKUP(C1215,Лист2!A$1:B$899,2,FALSE)</f>
        <v>#N/A</v>
      </c>
    </row>
    <row r="1216" spans="1:26" ht="17.25" thickBot="1" x14ac:dyDescent="0.3">
      <c r="A1216" s="69"/>
      <c r="B1216" s="216" t="s">
        <v>63</v>
      </c>
      <c r="C1216" s="70">
        <v>1724</v>
      </c>
      <c r="D1216" s="87" t="s">
        <v>9</v>
      </c>
      <c r="E1216" s="60" t="s">
        <v>11</v>
      </c>
      <c r="F1216" s="60" t="s">
        <v>12</v>
      </c>
      <c r="G1216" s="61" t="s">
        <v>13</v>
      </c>
      <c r="H1216" s="10" t="s">
        <v>14</v>
      </c>
      <c r="I1216" s="84"/>
      <c r="J1216" s="10"/>
      <c r="K1216" s="10"/>
      <c r="L1216" s="10"/>
      <c r="M1216" s="10"/>
      <c r="N1216" s="85"/>
      <c r="O1216" s="65">
        <f ca="1">IF(D1216="цвет",SUM(O1217:INDIRECT("N"&amp;R1216)),IF(SUM(E1216:N1216)=0,"",SUM(E1216:N1216)))</f>
        <v>0</v>
      </c>
      <c r="P1216" s="55">
        <v>2582</v>
      </c>
      <c r="Q1216" s="43">
        <f t="shared" si="36"/>
        <v>1724</v>
      </c>
      <c r="R1216" s="57">
        <f t="shared" ca="1" si="37"/>
        <v>1224</v>
      </c>
      <c r="S1216" s="71">
        <f>IF(U1216&gt;0,ROUND((U1216),0),ROUND((P1216*$P$1),0))</f>
        <v>750</v>
      </c>
      <c r="T1216" s="72">
        <f ca="1">O1216*S1216</f>
        <v>0</v>
      </c>
      <c r="U1216" s="114">
        <f>VLOOKUP(C1216,Лист2!A$1:B$899,2,FALSE)</f>
        <v>750</v>
      </c>
    </row>
    <row r="1217" spans="1:21" ht="17.25" thickBot="1" x14ac:dyDescent="0.3">
      <c r="A1217" s="69"/>
      <c r="B1217" s="217"/>
      <c r="C1217" s="62"/>
      <c r="D1217" s="4" t="s">
        <v>53</v>
      </c>
      <c r="E1217" s="144"/>
      <c r="F1217" s="5"/>
      <c r="G1217" s="5"/>
      <c r="H1217" s="5"/>
      <c r="I1217" s="5"/>
      <c r="J1217" s="5"/>
      <c r="K1217" s="5"/>
      <c r="L1217" s="5"/>
      <c r="M1217" s="5"/>
      <c r="N1217" s="5"/>
      <c r="O1217" s="77" t="str">
        <f ca="1">IF(D1217="цвет",SUM(O1218:INDIRECT("N"&amp;R1217)),IF(SUM(E1217:N1217)=0,"",SUM(E1217:N1217)))</f>
        <v/>
      </c>
      <c r="P1217" s="55" t="s">
        <v>54</v>
      </c>
      <c r="Q1217" s="43">
        <f t="shared" si="36"/>
        <v>1724</v>
      </c>
      <c r="R1217" s="57">
        <f t="shared" ca="1" si="37"/>
        <v>1224</v>
      </c>
      <c r="S1217" s="56"/>
      <c r="T1217" s="63"/>
      <c r="U1217" s="114" t="e">
        <f>VLOOKUP(C1217,Лист2!A$1:B$899,2,FALSE)</f>
        <v>#N/A</v>
      </c>
    </row>
    <row r="1218" spans="1:21" ht="17.25" thickBot="1" x14ac:dyDescent="0.3">
      <c r="A1218" s="69"/>
      <c r="B1218" s="217"/>
      <c r="C1218" s="62"/>
      <c r="D1218" s="4" t="s">
        <v>45</v>
      </c>
      <c r="E1218" s="5"/>
      <c r="F1218" s="5"/>
      <c r="G1218" s="5"/>
      <c r="H1218" s="5"/>
      <c r="I1218" s="5"/>
      <c r="J1218" s="5"/>
      <c r="K1218" s="5"/>
      <c r="L1218" s="5"/>
      <c r="M1218" s="5"/>
      <c r="N1218" s="5"/>
      <c r="O1218" s="77" t="str">
        <f ca="1">IF(D1218="цвет",SUM(O1219:INDIRECT("N"&amp;R1218)),IF(SUM(E1218:N1218)=0,"",SUM(E1218:N1218)))</f>
        <v/>
      </c>
      <c r="P1218" s="55" t="s">
        <v>54</v>
      </c>
      <c r="Q1218" s="43">
        <f t="shared" si="36"/>
        <v>1724</v>
      </c>
      <c r="R1218" s="57">
        <f t="shared" ca="1" si="37"/>
        <v>1224</v>
      </c>
      <c r="S1218" s="56"/>
      <c r="T1218" s="63"/>
      <c r="U1218" s="114" t="e">
        <f>VLOOKUP(C1218,Лист2!A$1:B$899,2,FALSE)</f>
        <v>#N/A</v>
      </c>
    </row>
    <row r="1219" spans="1:21" ht="17.25" thickBot="1" x14ac:dyDescent="0.3">
      <c r="A1219" s="69"/>
      <c r="B1219" s="217"/>
      <c r="C1219" s="62"/>
      <c r="D1219" s="4" t="s">
        <v>43</v>
      </c>
      <c r="E1219" s="5"/>
      <c r="F1219" s="5"/>
      <c r="G1219" s="5"/>
      <c r="H1219" s="5"/>
      <c r="I1219" s="5"/>
      <c r="J1219" s="5"/>
      <c r="K1219" s="5"/>
      <c r="L1219" s="5"/>
      <c r="M1219" s="5"/>
      <c r="N1219" s="5"/>
      <c r="O1219" s="77" t="str">
        <f ca="1">IF(D1219="цвет",SUM(O1220:INDIRECT("N"&amp;R1219)),IF(SUM(E1219:N1219)=0,"",SUM(E1219:N1219)))</f>
        <v/>
      </c>
      <c r="P1219" s="55" t="s">
        <v>54</v>
      </c>
      <c r="Q1219" s="43">
        <f t="shared" si="36"/>
        <v>1724</v>
      </c>
      <c r="R1219" s="57">
        <f t="shared" ca="1" si="37"/>
        <v>1224</v>
      </c>
      <c r="S1219" s="56"/>
      <c r="T1219" s="63"/>
      <c r="U1219" s="114" t="e">
        <f>VLOOKUP(C1219,Лист2!A$1:B$899,2,FALSE)</f>
        <v>#N/A</v>
      </c>
    </row>
    <row r="1220" spans="1:21" ht="17.25" thickBot="1" x14ac:dyDescent="0.3">
      <c r="A1220" s="69"/>
      <c r="B1220" s="217"/>
      <c r="C1220" s="62"/>
      <c r="D1220" s="4" t="s">
        <v>73</v>
      </c>
      <c r="E1220" s="5"/>
      <c r="F1220" s="5"/>
      <c r="G1220" s="5"/>
      <c r="H1220" s="5"/>
      <c r="I1220" s="5"/>
      <c r="J1220" s="5"/>
      <c r="K1220" s="5"/>
      <c r="L1220" s="5"/>
      <c r="M1220" s="5"/>
      <c r="N1220" s="5"/>
      <c r="O1220" s="77" t="str">
        <f ca="1">IF(D1220="цвет",SUM(O1221:INDIRECT("N"&amp;R1220)),IF(SUM(E1220:N1220)=0,"",SUM(E1220:N1220)))</f>
        <v/>
      </c>
      <c r="P1220" s="55" t="s">
        <v>54</v>
      </c>
      <c r="Q1220" s="43">
        <f t="shared" si="36"/>
        <v>1724</v>
      </c>
      <c r="R1220" s="57">
        <f t="shared" ca="1" si="37"/>
        <v>1224</v>
      </c>
      <c r="S1220" s="56"/>
      <c r="T1220" s="63"/>
      <c r="U1220" s="114" t="e">
        <f>VLOOKUP(C1220,Лист2!A$1:B$899,2,FALSE)</f>
        <v>#N/A</v>
      </c>
    </row>
    <row r="1221" spans="1:21" ht="17.25" thickBot="1" x14ac:dyDescent="0.3">
      <c r="A1221" s="69"/>
      <c r="B1221" s="217"/>
      <c r="C1221" s="62"/>
      <c r="D1221" s="4" t="s">
        <v>74</v>
      </c>
      <c r="E1221" s="5"/>
      <c r="F1221" s="5"/>
      <c r="G1221" s="5"/>
      <c r="H1221" s="5"/>
      <c r="I1221" s="5"/>
      <c r="J1221" s="5"/>
      <c r="K1221" s="5"/>
      <c r="L1221" s="5"/>
      <c r="M1221" s="5"/>
      <c r="N1221" s="5"/>
      <c r="O1221" s="77" t="str">
        <f ca="1">IF(D1221="цвет",SUM(O1222:INDIRECT("N"&amp;R1221)),IF(SUM(E1221:N1221)=0,"",SUM(E1221:N1221)))</f>
        <v/>
      </c>
      <c r="P1221" s="55" t="s">
        <v>54</v>
      </c>
      <c r="Q1221" s="43">
        <f t="shared" si="36"/>
        <v>1724</v>
      </c>
      <c r="R1221" s="57">
        <f t="shared" ca="1" si="37"/>
        <v>1224</v>
      </c>
      <c r="S1221" s="56"/>
      <c r="T1221" s="63"/>
      <c r="U1221" s="114" t="e">
        <f>VLOOKUP(C1221,Лист2!A$1:B$899,2,FALSE)</f>
        <v>#N/A</v>
      </c>
    </row>
    <row r="1222" spans="1:21" ht="17.25" thickBot="1" x14ac:dyDescent="0.3">
      <c r="A1222" s="69"/>
      <c r="B1222" s="217"/>
      <c r="C1222" s="62"/>
      <c r="D1222" s="4" t="s">
        <v>37</v>
      </c>
      <c r="E1222" s="5"/>
      <c r="F1222" s="5"/>
      <c r="G1222" s="5"/>
      <c r="H1222" s="5"/>
      <c r="I1222" s="5"/>
      <c r="J1222" s="5"/>
      <c r="K1222" s="5"/>
      <c r="L1222" s="5"/>
      <c r="M1222" s="5"/>
      <c r="N1222" s="5"/>
      <c r="O1222" s="77" t="str">
        <f ca="1">IF(D1222="цвет",SUM(O1223:INDIRECT("N"&amp;R1222)),IF(SUM(E1222:N1222)=0,"",SUM(E1222:N1222)))</f>
        <v/>
      </c>
      <c r="P1222" s="55" t="s">
        <v>54</v>
      </c>
      <c r="Q1222" s="43">
        <f t="shared" si="36"/>
        <v>1724</v>
      </c>
      <c r="R1222" s="57">
        <f t="shared" ca="1" si="37"/>
        <v>1224</v>
      </c>
      <c r="S1222" s="56"/>
      <c r="T1222" s="63"/>
      <c r="U1222" s="114" t="e">
        <f>VLOOKUP(C1222,Лист2!A$1:B$899,2,FALSE)</f>
        <v>#N/A</v>
      </c>
    </row>
    <row r="1223" spans="1:21" ht="93.75" customHeight="1" x14ac:dyDescent="0.25">
      <c r="A1223" s="69"/>
      <c r="B1223" s="217"/>
      <c r="C1223" s="62"/>
      <c r="D1223" s="234" t="s">
        <v>660</v>
      </c>
      <c r="E1223" s="235"/>
      <c r="F1223" s="235"/>
      <c r="G1223" s="235"/>
      <c r="H1223" s="235"/>
      <c r="I1223" s="235"/>
      <c r="J1223" s="235"/>
      <c r="K1223" s="235"/>
      <c r="L1223" s="235"/>
      <c r="M1223" s="235"/>
      <c r="N1223" s="236"/>
      <c r="O1223" s="77" t="str">
        <f ca="1">IF(D1223="цвет",SUM(O1224:INDIRECT("N"&amp;R1223)),IF(SUM(E1223:N1223)=0,"",SUM(E1223:N1223)))</f>
        <v/>
      </c>
      <c r="P1223" s="55" t="s">
        <v>54</v>
      </c>
      <c r="Q1223" s="43">
        <f t="shared" si="36"/>
        <v>1724</v>
      </c>
      <c r="R1223" s="57">
        <f t="shared" ca="1" si="37"/>
        <v>1224</v>
      </c>
      <c r="S1223" s="56"/>
      <c r="T1223" s="63"/>
      <c r="U1223" s="114" t="e">
        <f>VLOOKUP(C1223,Лист2!A$1:B$899,2,FALSE)</f>
        <v>#N/A</v>
      </c>
    </row>
    <row r="1224" spans="1:21" ht="17.45" customHeight="1" thickBot="1" x14ac:dyDescent="0.3">
      <c r="A1224" s="69"/>
      <c r="B1224" s="218"/>
      <c r="C1224" s="64"/>
      <c r="D1224" s="219" t="str">
        <f>HYPERLINK("https://miamia.ru/search/index.php?q="&amp;Q1224&amp;"&amp;s=Поиск?utm_source=Excel&amp;utm_medium=Nalichie&amp;utm_content="&amp;Q1224&amp;"","Посмотреть большую фотографию на сайте")</f>
        <v>Посмотреть большую фотографию на сайте</v>
      </c>
      <c r="E1224" s="220"/>
      <c r="F1224" s="220"/>
      <c r="G1224" s="220"/>
      <c r="H1224" s="220"/>
      <c r="I1224" s="220"/>
      <c r="J1224" s="220"/>
      <c r="K1224" s="220"/>
      <c r="L1224" s="220"/>
      <c r="M1224" s="220"/>
      <c r="N1224" s="221"/>
      <c r="O1224" s="77" t="str">
        <f ca="1">IF(D1224="цвет",SUM(O1225:INDIRECT("N"&amp;R1224)),IF(SUM(E1224:N1224)=0,"",SUM(E1224:N1224)))</f>
        <v/>
      </c>
      <c r="P1224" s="55" t="s">
        <v>54</v>
      </c>
      <c r="Q1224" s="43">
        <f t="shared" si="36"/>
        <v>1724</v>
      </c>
      <c r="R1224" s="57">
        <f t="shared" ca="1" si="37"/>
        <v>1224</v>
      </c>
      <c r="S1224" s="56"/>
      <c r="T1224" s="63"/>
      <c r="U1224" s="114" t="e">
        <f>VLOOKUP(C1224,Лист2!A$1:B$899,2,FALSE)</f>
        <v>#N/A</v>
      </c>
    </row>
    <row r="1225" spans="1:21" ht="17.25" thickBot="1" x14ac:dyDescent="0.3">
      <c r="A1225" s="69"/>
      <c r="B1225" s="99" t="s">
        <v>63</v>
      </c>
      <c r="C1225" s="70">
        <v>1725</v>
      </c>
      <c r="D1225" s="3" t="s">
        <v>9</v>
      </c>
      <c r="E1225" s="60" t="s">
        <v>10</v>
      </c>
      <c r="F1225" s="60" t="s">
        <v>11</v>
      </c>
      <c r="G1225" s="60" t="s">
        <v>12</v>
      </c>
      <c r="H1225" s="61" t="s">
        <v>13</v>
      </c>
      <c r="I1225" s="10" t="s">
        <v>14</v>
      </c>
      <c r="J1225" s="10" t="s">
        <v>15</v>
      </c>
      <c r="K1225" s="10" t="s">
        <v>16</v>
      </c>
      <c r="L1225" s="10"/>
      <c r="M1225" s="10"/>
      <c r="N1225" s="46"/>
      <c r="O1225" s="65">
        <f ca="1">IF(D1225="цвет",SUM(O1226:INDIRECT("N"&amp;R1225)),IF(SUM(E1225:N1225)=0,"",SUM(E1225:N1225)))</f>
        <v>0</v>
      </c>
      <c r="P1225" s="55">
        <v>1936</v>
      </c>
      <c r="Q1225" s="43">
        <f t="shared" si="36"/>
        <v>1725</v>
      </c>
      <c r="R1225" s="57">
        <f t="shared" ca="1" si="37"/>
        <v>1233</v>
      </c>
      <c r="S1225" s="71">
        <f>IF(U1225&gt;0,ROUND((U1225),0),ROUND((P1225*$P$1),0))</f>
        <v>650</v>
      </c>
      <c r="T1225" s="72">
        <f ca="1">O1225*S1225</f>
        <v>0</v>
      </c>
      <c r="U1225" s="114">
        <f>VLOOKUP(C1225,Лист2!A$1:B$899,2,FALSE)</f>
        <v>650</v>
      </c>
    </row>
    <row r="1226" spans="1:21" ht="17.25" thickBot="1" x14ac:dyDescent="0.3">
      <c r="A1226" s="69"/>
      <c r="B1226" s="100"/>
      <c r="C1226" s="62"/>
      <c r="D1226" s="4" t="s">
        <v>53</v>
      </c>
      <c r="E1226" s="144"/>
      <c r="F1226" s="5"/>
      <c r="G1226" s="5"/>
      <c r="H1226" s="5"/>
      <c r="I1226" s="5"/>
      <c r="J1226" s="5"/>
      <c r="K1226" s="5"/>
      <c r="L1226" s="5"/>
      <c r="M1226" s="5"/>
      <c r="N1226" s="5"/>
      <c r="O1226" s="77" t="str">
        <f ca="1">IF(D1226="цвет",SUM(O1227:INDIRECT("N"&amp;R1226)),IF(SUM(E1226:N1226)=0,"",SUM(E1226:N1226)))</f>
        <v/>
      </c>
      <c r="P1226" s="55" t="s">
        <v>54</v>
      </c>
      <c r="Q1226" s="43">
        <f t="shared" si="36"/>
        <v>1725</v>
      </c>
      <c r="R1226" s="57">
        <f t="shared" ca="1" si="37"/>
        <v>1233</v>
      </c>
      <c r="S1226" s="56"/>
      <c r="T1226" s="63"/>
      <c r="U1226" s="114" t="e">
        <f>VLOOKUP(C1226,Лист2!A$1:B$899,2,FALSE)</f>
        <v>#N/A</v>
      </c>
    </row>
    <row r="1227" spans="1:21" ht="17.25" thickBot="1" x14ac:dyDescent="0.3">
      <c r="A1227" s="69"/>
      <c r="B1227" s="100"/>
      <c r="C1227" s="62"/>
      <c r="D1227" s="4" t="s">
        <v>45</v>
      </c>
      <c r="E1227" s="5"/>
      <c r="F1227" s="5"/>
      <c r="G1227" s="5"/>
      <c r="H1227" s="5"/>
      <c r="I1227" s="5"/>
      <c r="J1227" s="5"/>
      <c r="K1227" s="5"/>
      <c r="L1227" s="5"/>
      <c r="M1227" s="5"/>
      <c r="N1227" s="5"/>
      <c r="O1227" s="77" t="str">
        <f ca="1">IF(D1227="цвет",SUM(O1228:INDIRECT("N"&amp;R1227)),IF(SUM(E1227:N1227)=0,"",SUM(E1227:N1227)))</f>
        <v/>
      </c>
      <c r="P1227" s="55" t="s">
        <v>54</v>
      </c>
      <c r="Q1227" s="43">
        <f t="shared" ref="Q1227:Q1290" si="38">IF(C1227&lt;&gt;0,C1227,Q1226)</f>
        <v>1725</v>
      </c>
      <c r="R1227" s="57">
        <f t="shared" ref="R1227:R1290" ca="1" si="39">IF(D1227="Посмотреть большую фотографию на сайте",CELL("строка",O1227),R1228)</f>
        <v>1233</v>
      </c>
      <c r="S1227" s="56"/>
      <c r="T1227" s="63"/>
      <c r="U1227" s="114" t="e">
        <f>VLOOKUP(C1227,Лист2!A$1:B$899,2,FALSE)</f>
        <v>#N/A</v>
      </c>
    </row>
    <row r="1228" spans="1:21" ht="17.25" thickBot="1" x14ac:dyDescent="0.3">
      <c r="A1228" s="69"/>
      <c r="B1228" s="100"/>
      <c r="C1228" s="62"/>
      <c r="D1228" s="4" t="s">
        <v>43</v>
      </c>
      <c r="E1228" s="275"/>
      <c r="F1228" s="5"/>
      <c r="G1228" s="5"/>
      <c r="H1228" s="5"/>
      <c r="I1228" s="5"/>
      <c r="J1228" s="5"/>
      <c r="K1228" s="5"/>
      <c r="L1228" s="5"/>
      <c r="M1228" s="5"/>
      <c r="N1228" s="5"/>
      <c r="O1228" s="77" t="str">
        <f ca="1">IF(D1228="цвет",SUM(O1229:INDIRECT("N"&amp;R1228)),IF(SUM(E1228:N1228)=0,"",SUM(E1228:N1228)))</f>
        <v/>
      </c>
      <c r="P1228" s="55" t="s">
        <v>54</v>
      </c>
      <c r="Q1228" s="43">
        <f t="shared" si="38"/>
        <v>1725</v>
      </c>
      <c r="R1228" s="57">
        <f t="shared" ca="1" si="39"/>
        <v>1233</v>
      </c>
      <c r="S1228" s="56"/>
      <c r="T1228" s="63"/>
      <c r="U1228" s="114" t="e">
        <f>VLOOKUP(C1228,Лист2!A$1:B$899,2,FALSE)</f>
        <v>#N/A</v>
      </c>
    </row>
    <row r="1229" spans="1:21" ht="17.25" thickBot="1" x14ac:dyDescent="0.3">
      <c r="A1229" s="69"/>
      <c r="B1229" s="100"/>
      <c r="C1229" s="62"/>
      <c r="D1229" s="4" t="s">
        <v>73</v>
      </c>
      <c r="E1229" s="144"/>
      <c r="F1229" s="5"/>
      <c r="G1229" s="5"/>
      <c r="H1229" s="5"/>
      <c r="I1229" s="5"/>
      <c r="J1229" s="5"/>
      <c r="K1229" s="5"/>
      <c r="L1229" s="5"/>
      <c r="M1229" s="5"/>
      <c r="N1229" s="5"/>
      <c r="O1229" s="77" t="str">
        <f ca="1">IF(D1229="цвет",SUM(O1230:INDIRECT("N"&amp;R1229)),IF(SUM(E1229:N1229)=0,"",SUM(E1229:N1229)))</f>
        <v/>
      </c>
      <c r="P1229" s="55" t="s">
        <v>54</v>
      </c>
      <c r="Q1229" s="43">
        <f t="shared" si="38"/>
        <v>1725</v>
      </c>
      <c r="R1229" s="57">
        <f t="shared" ca="1" si="39"/>
        <v>1233</v>
      </c>
      <c r="S1229" s="56"/>
      <c r="T1229" s="63"/>
      <c r="U1229" s="114" t="e">
        <f>VLOOKUP(C1229,Лист2!A$1:B$899,2,FALSE)</f>
        <v>#N/A</v>
      </c>
    </row>
    <row r="1230" spans="1:21" ht="17.25" thickBot="1" x14ac:dyDescent="0.3">
      <c r="A1230" s="69"/>
      <c r="B1230" s="100"/>
      <c r="C1230" s="62"/>
      <c r="D1230" s="4" t="s">
        <v>74</v>
      </c>
      <c r="E1230" s="144"/>
      <c r="F1230" s="144"/>
      <c r="G1230" s="5"/>
      <c r="H1230" s="5"/>
      <c r="I1230" s="5"/>
      <c r="J1230" s="5"/>
      <c r="K1230" s="5"/>
      <c r="L1230" s="5"/>
      <c r="M1230" s="5"/>
      <c r="N1230" s="5"/>
      <c r="O1230" s="77" t="str">
        <f ca="1">IF(D1230="цвет",SUM(O1231:INDIRECT("N"&amp;R1230)),IF(SUM(E1230:N1230)=0,"",SUM(E1230:N1230)))</f>
        <v/>
      </c>
      <c r="P1230" s="55" t="s">
        <v>54</v>
      </c>
      <c r="Q1230" s="43">
        <f t="shared" si="38"/>
        <v>1725</v>
      </c>
      <c r="R1230" s="57">
        <f t="shared" ca="1" si="39"/>
        <v>1233</v>
      </c>
      <c r="S1230" s="56"/>
      <c r="T1230" s="63"/>
      <c r="U1230" s="114" t="e">
        <f>VLOOKUP(C1230,Лист2!A$1:B$899,2,FALSE)</f>
        <v>#N/A</v>
      </c>
    </row>
    <row r="1231" spans="1:21" ht="17.25" thickBot="1" x14ac:dyDescent="0.3">
      <c r="A1231" s="69"/>
      <c r="B1231" s="100"/>
      <c r="C1231" s="62"/>
      <c r="D1231" s="4" t="s">
        <v>37</v>
      </c>
      <c r="E1231" s="5"/>
      <c r="F1231" s="5"/>
      <c r="G1231" s="5"/>
      <c r="H1231" s="5"/>
      <c r="I1231" s="5"/>
      <c r="J1231" s="5"/>
      <c r="K1231" s="5"/>
      <c r="L1231" s="5"/>
      <c r="M1231" s="5"/>
      <c r="N1231" s="5"/>
      <c r="O1231" s="77" t="str">
        <f ca="1">IF(D1231="цвет",SUM(O1232:INDIRECT("N"&amp;R1231)),IF(SUM(E1231:N1231)=0,"",SUM(E1231:N1231)))</f>
        <v/>
      </c>
      <c r="P1231" s="55" t="s">
        <v>54</v>
      </c>
      <c r="Q1231" s="43">
        <f t="shared" si="38"/>
        <v>1725</v>
      </c>
      <c r="R1231" s="57">
        <f t="shared" ca="1" si="39"/>
        <v>1233</v>
      </c>
      <c r="S1231" s="56"/>
      <c r="T1231" s="63"/>
      <c r="U1231" s="114" t="e">
        <f>VLOOKUP(C1231,Лист2!A$1:B$899,2,FALSE)</f>
        <v>#N/A</v>
      </c>
    </row>
    <row r="1232" spans="1:21" ht="90.75" customHeight="1" x14ac:dyDescent="0.25">
      <c r="A1232" s="69"/>
      <c r="B1232" s="100"/>
      <c r="C1232" s="62"/>
      <c r="D1232" s="234" t="s">
        <v>277</v>
      </c>
      <c r="E1232" s="235"/>
      <c r="F1232" s="235"/>
      <c r="G1232" s="235"/>
      <c r="H1232" s="235"/>
      <c r="I1232" s="235"/>
      <c r="J1232" s="235"/>
      <c r="K1232" s="235"/>
      <c r="L1232" s="235"/>
      <c r="M1232" s="235"/>
      <c r="N1232" s="236"/>
      <c r="O1232" s="77" t="str">
        <f ca="1">IF(D1232="цвет",SUM(O1233:INDIRECT("N"&amp;R1232)),IF(SUM(E1232:N1232)=0,"",SUM(E1232:N1232)))</f>
        <v/>
      </c>
      <c r="P1232" s="55" t="s">
        <v>54</v>
      </c>
      <c r="Q1232" s="43">
        <f t="shared" si="38"/>
        <v>1725</v>
      </c>
      <c r="R1232" s="57">
        <f t="shared" ca="1" si="39"/>
        <v>1233</v>
      </c>
      <c r="S1232" s="56"/>
      <c r="T1232" s="63"/>
      <c r="U1232" s="114" t="e">
        <f>VLOOKUP(C1232,Лист2!A$1:B$899,2,FALSE)</f>
        <v>#N/A</v>
      </c>
    </row>
    <row r="1233" spans="1:21" ht="17.45" customHeight="1" thickBot="1" x14ac:dyDescent="0.3">
      <c r="A1233" s="69"/>
      <c r="B1233" s="101"/>
      <c r="C1233" s="64"/>
      <c r="D1233" s="219" t="str">
        <f>HYPERLINK("https://miamia.ru/search/index.php?q="&amp;Q1233&amp;"&amp;s=Поиск?utm_source=Excel&amp;utm_medium=Nalichie&amp;utm_content="&amp;Q1233&amp;"","Посмотреть большую фотографию на сайте")</f>
        <v>Посмотреть большую фотографию на сайте</v>
      </c>
      <c r="E1233" s="220"/>
      <c r="F1233" s="220"/>
      <c r="G1233" s="220"/>
      <c r="H1233" s="220"/>
      <c r="I1233" s="220"/>
      <c r="J1233" s="220"/>
      <c r="K1233" s="220"/>
      <c r="L1233" s="220"/>
      <c r="M1233" s="220"/>
      <c r="N1233" s="221"/>
      <c r="O1233" s="77" t="str">
        <f ca="1">IF(D1233="цвет",SUM(O1234:INDIRECT("N"&amp;R1233)),IF(SUM(E1233:N1233)=0,"",SUM(E1233:N1233)))</f>
        <v/>
      </c>
      <c r="P1233" s="55" t="s">
        <v>54</v>
      </c>
      <c r="Q1233" s="43">
        <f t="shared" si="38"/>
        <v>1725</v>
      </c>
      <c r="R1233" s="57">
        <f t="shared" ca="1" si="39"/>
        <v>1233</v>
      </c>
      <c r="S1233" s="56"/>
      <c r="T1233" s="63"/>
      <c r="U1233" s="114" t="e">
        <f>VLOOKUP(C1233,Лист2!A$1:B$899,2,FALSE)</f>
        <v>#N/A</v>
      </c>
    </row>
    <row r="1234" spans="1:21" ht="17.25" thickBot="1" x14ac:dyDescent="0.3">
      <c r="A1234" s="69"/>
      <c r="B1234" s="99" t="s">
        <v>63</v>
      </c>
      <c r="C1234" s="70">
        <v>1726</v>
      </c>
      <c r="D1234" s="87" t="s">
        <v>9</v>
      </c>
      <c r="E1234" s="84" t="s">
        <v>10</v>
      </c>
      <c r="F1234" s="84" t="s">
        <v>11</v>
      </c>
      <c r="G1234" s="84" t="s">
        <v>12</v>
      </c>
      <c r="H1234" s="61" t="s">
        <v>13</v>
      </c>
      <c r="I1234" s="10" t="s">
        <v>14</v>
      </c>
      <c r="J1234" s="10" t="s">
        <v>15</v>
      </c>
      <c r="K1234" s="10" t="s">
        <v>16</v>
      </c>
      <c r="L1234" s="10"/>
      <c r="M1234" s="10"/>
      <c r="N1234" s="85"/>
      <c r="O1234" s="65">
        <f ca="1">IF(D1234="цвет",SUM(O1235:INDIRECT("N"&amp;R1234)),IF(SUM(E1234:N1234)=0,"",SUM(E1234:N1234)))</f>
        <v>0</v>
      </c>
      <c r="P1234" s="55">
        <v>2582</v>
      </c>
      <c r="Q1234" s="43">
        <f t="shared" si="38"/>
        <v>1726</v>
      </c>
      <c r="R1234" s="57">
        <f t="shared" ca="1" si="39"/>
        <v>1242</v>
      </c>
      <c r="S1234" s="71">
        <f>IF(U1234&gt;0,ROUND((U1234),0),ROUND((P1234*$P$1),0))</f>
        <v>750</v>
      </c>
      <c r="T1234" s="72">
        <f ca="1">O1234*S1234</f>
        <v>0</v>
      </c>
      <c r="U1234" s="114">
        <f>VLOOKUP(C1234,Лист2!A$1:B$899,2,FALSE)</f>
        <v>750</v>
      </c>
    </row>
    <row r="1235" spans="1:21" ht="17.25" thickBot="1" x14ac:dyDescent="0.3">
      <c r="A1235" s="69"/>
      <c r="B1235" s="100"/>
      <c r="C1235" s="62"/>
      <c r="D1235" s="4" t="s">
        <v>53</v>
      </c>
      <c r="E1235" s="5"/>
      <c r="F1235" s="5"/>
      <c r="G1235" s="5"/>
      <c r="H1235" s="5"/>
      <c r="I1235" s="5"/>
      <c r="J1235" s="5"/>
      <c r="K1235" s="5"/>
      <c r="L1235" s="5"/>
      <c r="M1235" s="5"/>
      <c r="N1235" s="5"/>
      <c r="O1235" s="77" t="str">
        <f ca="1">IF(D1235="цвет",SUM(O1236:INDIRECT("N"&amp;R1235)),IF(SUM(E1235:N1235)=0,"",SUM(E1235:N1235)))</f>
        <v/>
      </c>
      <c r="P1235" s="55" t="s">
        <v>54</v>
      </c>
      <c r="Q1235" s="43">
        <f t="shared" si="38"/>
        <v>1726</v>
      </c>
      <c r="R1235" s="57">
        <f t="shared" ca="1" si="39"/>
        <v>1242</v>
      </c>
      <c r="S1235" s="56"/>
      <c r="T1235" s="63"/>
      <c r="U1235" s="114" t="e">
        <f>VLOOKUP(C1235,Лист2!A$1:B$899,2,FALSE)</f>
        <v>#N/A</v>
      </c>
    </row>
    <row r="1236" spans="1:21" ht="17.25" thickBot="1" x14ac:dyDescent="0.3">
      <c r="A1236" s="69"/>
      <c r="B1236" s="100"/>
      <c r="C1236" s="62"/>
      <c r="D1236" s="4" t="s">
        <v>45</v>
      </c>
      <c r="E1236" s="5"/>
      <c r="F1236" s="5"/>
      <c r="G1236" s="5"/>
      <c r="H1236" s="5"/>
      <c r="I1236" s="5"/>
      <c r="J1236" s="5"/>
      <c r="K1236" s="5"/>
      <c r="L1236" s="5"/>
      <c r="M1236" s="5"/>
      <c r="N1236" s="5"/>
      <c r="O1236" s="77" t="str">
        <f ca="1">IF(D1236="цвет",SUM(O1237:INDIRECT("N"&amp;R1236)),IF(SUM(E1236:N1236)=0,"",SUM(E1236:N1236)))</f>
        <v/>
      </c>
      <c r="P1236" s="55" t="s">
        <v>54</v>
      </c>
      <c r="Q1236" s="43">
        <f t="shared" si="38"/>
        <v>1726</v>
      </c>
      <c r="R1236" s="57">
        <f t="shared" ca="1" si="39"/>
        <v>1242</v>
      </c>
      <c r="S1236" s="56"/>
      <c r="T1236" s="63"/>
      <c r="U1236" s="114" t="e">
        <f>VLOOKUP(C1236,Лист2!A$1:B$899,2,FALSE)</f>
        <v>#N/A</v>
      </c>
    </row>
    <row r="1237" spans="1:21" ht="17.25" thickBot="1" x14ac:dyDescent="0.3">
      <c r="A1237" s="69"/>
      <c r="B1237" s="100"/>
      <c r="C1237" s="62"/>
      <c r="D1237" s="4" t="s">
        <v>43</v>
      </c>
      <c r="E1237" s="275"/>
      <c r="F1237" s="275"/>
      <c r="G1237" s="5"/>
      <c r="H1237" s="5"/>
      <c r="I1237" s="5"/>
      <c r="J1237" s="5"/>
      <c r="K1237" s="5"/>
      <c r="L1237" s="5"/>
      <c r="M1237" s="5"/>
      <c r="N1237" s="5"/>
      <c r="O1237" s="77" t="str">
        <f ca="1">IF(D1237="цвет",SUM(O1238:INDIRECT("N"&amp;R1237)),IF(SUM(E1237:N1237)=0,"",SUM(E1237:N1237)))</f>
        <v/>
      </c>
      <c r="P1237" s="55" t="s">
        <v>54</v>
      </c>
      <c r="Q1237" s="43">
        <f t="shared" si="38"/>
        <v>1726</v>
      </c>
      <c r="R1237" s="57">
        <f t="shared" ca="1" si="39"/>
        <v>1242</v>
      </c>
      <c r="S1237" s="56"/>
      <c r="T1237" s="63"/>
      <c r="U1237" s="114" t="e">
        <f>VLOOKUP(C1237,Лист2!A$1:B$899,2,FALSE)</f>
        <v>#N/A</v>
      </c>
    </row>
    <row r="1238" spans="1:21" ht="17.25" thickBot="1" x14ac:dyDescent="0.3">
      <c r="A1238" s="69"/>
      <c r="B1238" s="100"/>
      <c r="C1238" s="62"/>
      <c r="D1238" s="4" t="s">
        <v>73</v>
      </c>
      <c r="E1238" s="144"/>
      <c r="F1238" s="5"/>
      <c r="G1238" s="5"/>
      <c r="H1238" s="5"/>
      <c r="I1238" s="5"/>
      <c r="J1238" s="5"/>
      <c r="K1238" s="5"/>
      <c r="L1238" s="5"/>
      <c r="M1238" s="5"/>
      <c r="N1238" s="5"/>
      <c r="O1238" s="77" t="str">
        <f ca="1">IF(D1238="цвет",SUM(O1239:INDIRECT("N"&amp;R1238)),IF(SUM(E1238:N1238)=0,"",SUM(E1238:N1238)))</f>
        <v/>
      </c>
      <c r="P1238" s="55" t="s">
        <v>54</v>
      </c>
      <c r="Q1238" s="43">
        <f t="shared" si="38"/>
        <v>1726</v>
      </c>
      <c r="R1238" s="57">
        <f t="shared" ca="1" si="39"/>
        <v>1242</v>
      </c>
      <c r="S1238" s="56"/>
      <c r="T1238" s="63"/>
      <c r="U1238" s="114" t="e">
        <f>VLOOKUP(C1238,Лист2!A$1:B$899,2,FALSE)</f>
        <v>#N/A</v>
      </c>
    </row>
    <row r="1239" spans="1:21" ht="17.25" thickBot="1" x14ac:dyDescent="0.3">
      <c r="A1239" s="69"/>
      <c r="B1239" s="100"/>
      <c r="C1239" s="62"/>
      <c r="D1239" s="4" t="s">
        <v>74</v>
      </c>
      <c r="E1239" s="5"/>
      <c r="F1239" s="5"/>
      <c r="G1239" s="5"/>
      <c r="H1239" s="5"/>
      <c r="I1239" s="5"/>
      <c r="J1239" s="5"/>
      <c r="K1239" s="5"/>
      <c r="L1239" s="5"/>
      <c r="M1239" s="5"/>
      <c r="N1239" s="5"/>
      <c r="O1239" s="77" t="str">
        <f ca="1">IF(D1239="цвет",SUM(O1240:INDIRECT("N"&amp;R1239)),IF(SUM(E1239:N1239)=0,"",SUM(E1239:N1239)))</f>
        <v/>
      </c>
      <c r="P1239" s="55" t="s">
        <v>54</v>
      </c>
      <c r="Q1239" s="43">
        <f t="shared" si="38"/>
        <v>1726</v>
      </c>
      <c r="R1239" s="57">
        <f t="shared" ca="1" si="39"/>
        <v>1242</v>
      </c>
      <c r="S1239" s="56"/>
      <c r="T1239" s="63"/>
      <c r="U1239" s="114" t="e">
        <f>VLOOKUP(C1239,Лист2!A$1:B$899,2,FALSE)</f>
        <v>#N/A</v>
      </c>
    </row>
    <row r="1240" spans="1:21" ht="17.25" thickBot="1" x14ac:dyDescent="0.3">
      <c r="A1240" s="69"/>
      <c r="B1240" s="100"/>
      <c r="C1240" s="62"/>
      <c r="D1240" s="4" t="s">
        <v>37</v>
      </c>
      <c r="E1240" s="5"/>
      <c r="F1240" s="5"/>
      <c r="G1240" s="5"/>
      <c r="H1240" s="5"/>
      <c r="I1240" s="5"/>
      <c r="J1240" s="5"/>
      <c r="K1240" s="5"/>
      <c r="L1240" s="5"/>
      <c r="M1240" s="5"/>
      <c r="N1240" s="5"/>
      <c r="O1240" s="77" t="str">
        <f ca="1">IF(D1240="цвет",SUM(O1241:INDIRECT("N"&amp;R1240)),IF(SUM(E1240:N1240)=0,"",SUM(E1240:N1240)))</f>
        <v/>
      </c>
      <c r="P1240" s="55" t="s">
        <v>54</v>
      </c>
      <c r="Q1240" s="43">
        <f t="shared" si="38"/>
        <v>1726</v>
      </c>
      <c r="R1240" s="57">
        <f t="shared" ca="1" si="39"/>
        <v>1242</v>
      </c>
      <c r="S1240" s="56"/>
      <c r="T1240" s="63"/>
      <c r="U1240" s="114" t="e">
        <f>VLOOKUP(C1240,Лист2!A$1:B$899,2,FALSE)</f>
        <v>#N/A</v>
      </c>
    </row>
    <row r="1241" spans="1:21" ht="92.25" customHeight="1" x14ac:dyDescent="0.25">
      <c r="A1241" s="69"/>
      <c r="B1241" s="100"/>
      <c r="C1241" s="62"/>
      <c r="D1241" s="234" t="s">
        <v>278</v>
      </c>
      <c r="E1241" s="235"/>
      <c r="F1241" s="235"/>
      <c r="G1241" s="235"/>
      <c r="H1241" s="235"/>
      <c r="I1241" s="235"/>
      <c r="J1241" s="235"/>
      <c r="K1241" s="235"/>
      <c r="L1241" s="235"/>
      <c r="M1241" s="235"/>
      <c r="N1241" s="236"/>
      <c r="O1241" s="77" t="str">
        <f ca="1">IF(D1241="цвет",SUM(O1242:INDIRECT("N"&amp;R1241)),IF(SUM(E1241:N1241)=0,"",SUM(E1241:N1241)))</f>
        <v/>
      </c>
      <c r="P1241" s="55" t="s">
        <v>54</v>
      </c>
      <c r="Q1241" s="43">
        <f t="shared" si="38"/>
        <v>1726</v>
      </c>
      <c r="R1241" s="57">
        <f t="shared" ca="1" si="39"/>
        <v>1242</v>
      </c>
      <c r="S1241" s="56"/>
      <c r="T1241" s="63"/>
      <c r="U1241" s="114" t="e">
        <f>VLOOKUP(C1241,Лист2!A$1:B$899,2,FALSE)</f>
        <v>#N/A</v>
      </c>
    </row>
    <row r="1242" spans="1:21" ht="17.45" customHeight="1" thickBot="1" x14ac:dyDescent="0.3">
      <c r="A1242" s="69"/>
      <c r="B1242" s="101"/>
      <c r="C1242" s="64"/>
      <c r="D1242" s="219" t="str">
        <f>HYPERLINK("https://miamia.ru/search/index.php?q="&amp;Q1242&amp;"&amp;s=Поиск?utm_source=Excel&amp;utm_medium=Nalichie&amp;utm_content="&amp;Q1242&amp;"","Посмотреть большую фотографию на сайте")</f>
        <v>Посмотреть большую фотографию на сайте</v>
      </c>
      <c r="E1242" s="220"/>
      <c r="F1242" s="220"/>
      <c r="G1242" s="220"/>
      <c r="H1242" s="220"/>
      <c r="I1242" s="220"/>
      <c r="J1242" s="220"/>
      <c r="K1242" s="220"/>
      <c r="L1242" s="220"/>
      <c r="M1242" s="220"/>
      <c r="N1242" s="221"/>
      <c r="O1242" s="77" t="str">
        <f ca="1">IF(D1242="цвет",SUM(O1243:INDIRECT("N"&amp;R1242)),IF(SUM(E1242:N1242)=0,"",SUM(E1242:N1242)))</f>
        <v/>
      </c>
      <c r="P1242" s="55" t="s">
        <v>54</v>
      </c>
      <c r="Q1242" s="43">
        <f t="shared" si="38"/>
        <v>1726</v>
      </c>
      <c r="R1242" s="57">
        <f t="shared" ca="1" si="39"/>
        <v>1242</v>
      </c>
      <c r="S1242" s="56"/>
      <c r="T1242" s="63"/>
      <c r="U1242" s="114" t="e">
        <f>VLOOKUP(C1242,Лист2!A$1:B$899,2,FALSE)</f>
        <v>#N/A</v>
      </c>
    </row>
    <row r="1243" spans="1:21" ht="23.1" customHeight="1" thickBot="1" x14ac:dyDescent="0.3">
      <c r="A1243" s="67"/>
      <c r="B1243" s="50" t="s">
        <v>155</v>
      </c>
      <c r="C1243" s="51"/>
      <c r="D1243" s="52"/>
      <c r="E1243" s="53"/>
      <c r="F1243" s="53"/>
      <c r="G1243" s="53"/>
      <c r="H1243" s="53"/>
      <c r="I1243" s="53"/>
      <c r="J1243" s="53"/>
      <c r="K1243" s="53"/>
      <c r="L1243" s="53"/>
      <c r="M1243" s="53"/>
      <c r="N1243" s="54"/>
      <c r="O1243" s="77" t="str">
        <f ca="1">IF(D1243="цвет",SUM(O1244:INDIRECT("N"&amp;R1243)),IF(SUM(E1243:N1243)=0,"",SUM(E1243:N1243)))</f>
        <v/>
      </c>
      <c r="P1243" s="55" t="s">
        <v>54</v>
      </c>
      <c r="Q1243" s="43">
        <f t="shared" si="38"/>
        <v>1726</v>
      </c>
      <c r="R1243" s="57">
        <f t="shared" ca="1" si="39"/>
        <v>1247</v>
      </c>
      <c r="U1243" s="114" t="e">
        <f>VLOOKUP(C1243,Лист2!A$1:B$899,2,FALSE)</f>
        <v>#N/A</v>
      </c>
    </row>
    <row r="1244" spans="1:21" ht="17.25" thickBot="1" x14ac:dyDescent="0.3">
      <c r="A1244" s="69"/>
      <c r="B1244" s="230" t="s">
        <v>151</v>
      </c>
      <c r="C1244" s="70">
        <v>5250</v>
      </c>
      <c r="D1244" s="87" t="s">
        <v>9</v>
      </c>
      <c r="E1244" s="84" t="s">
        <v>11</v>
      </c>
      <c r="F1244" s="84" t="s">
        <v>12</v>
      </c>
      <c r="G1244" s="84" t="s">
        <v>13</v>
      </c>
      <c r="H1244" s="84" t="s">
        <v>14</v>
      </c>
      <c r="I1244" s="84" t="s">
        <v>15</v>
      </c>
      <c r="J1244" s="84" t="s">
        <v>16</v>
      </c>
      <c r="K1244" s="84" t="s">
        <v>20</v>
      </c>
      <c r="L1244" s="84"/>
      <c r="M1244" s="84"/>
      <c r="N1244" s="84"/>
      <c r="O1244" s="65">
        <f ca="1">IF(D1244="цвет",SUM(O1245:INDIRECT("N"&amp;R1244)),IF(SUM(E1244:N1244)=0,"",SUM(E1244:N1244)))</f>
        <v>0</v>
      </c>
      <c r="P1244" s="55">
        <v>2065</v>
      </c>
      <c r="Q1244" s="43">
        <f t="shared" si="38"/>
        <v>5250</v>
      </c>
      <c r="R1244" s="57">
        <f t="shared" ca="1" si="39"/>
        <v>1247</v>
      </c>
      <c r="S1244" s="71">
        <f>IF(U1244&gt;0,ROUND((U1244),0),ROUND((P1244*$P$1),0))</f>
        <v>850</v>
      </c>
      <c r="T1244" s="72">
        <f ca="1">O1244*S1244</f>
        <v>0</v>
      </c>
      <c r="U1244" s="114">
        <f>VLOOKUP(C1244,Лист2!A$1:B$899,2,FALSE)</f>
        <v>850</v>
      </c>
    </row>
    <row r="1245" spans="1:21" ht="17.25" thickBot="1" x14ac:dyDescent="0.3">
      <c r="A1245" s="69"/>
      <c r="B1245" s="231"/>
      <c r="C1245" s="62"/>
      <c r="D1245" s="94" t="s">
        <v>152</v>
      </c>
      <c r="E1245" s="277"/>
      <c r="F1245" s="276"/>
      <c r="G1245" s="66"/>
      <c r="H1245" s="66"/>
      <c r="I1245" s="276"/>
      <c r="J1245" s="66"/>
      <c r="K1245" s="66"/>
      <c r="L1245" s="66"/>
      <c r="M1245" s="66"/>
      <c r="N1245" s="66"/>
      <c r="O1245" s="77" t="str">
        <f ca="1">IF(D1245="цвет",SUM(O1246:INDIRECT("N"&amp;R1245)),IF(SUM(E1245:N1245)=0,"",SUM(E1245:N1245)))</f>
        <v/>
      </c>
      <c r="P1245" s="55" t="s">
        <v>54</v>
      </c>
      <c r="Q1245" s="43">
        <f t="shared" si="38"/>
        <v>5250</v>
      </c>
      <c r="R1245" s="57">
        <f t="shared" ca="1" si="39"/>
        <v>1247</v>
      </c>
      <c r="S1245" s="56"/>
      <c r="T1245" s="63"/>
      <c r="U1245" s="114" t="e">
        <f>VLOOKUP(C1245,Лист2!A$1:B$899,2,FALSE)</f>
        <v>#N/A</v>
      </c>
    </row>
    <row r="1246" spans="1:21" ht="135" customHeight="1" x14ac:dyDescent="0.25">
      <c r="A1246" s="69"/>
      <c r="B1246" s="231"/>
      <c r="C1246" s="74"/>
      <c r="D1246" s="234" t="s">
        <v>406</v>
      </c>
      <c r="E1246" s="235"/>
      <c r="F1246" s="235"/>
      <c r="G1246" s="235"/>
      <c r="H1246" s="235"/>
      <c r="I1246" s="235"/>
      <c r="J1246" s="235"/>
      <c r="K1246" s="235"/>
      <c r="L1246" s="235"/>
      <c r="M1246" s="235"/>
      <c r="N1246" s="236"/>
      <c r="O1246" s="77" t="str">
        <f ca="1">IF(D1246="цвет",SUM(O1247:INDIRECT("N"&amp;R1246)),IF(SUM(E1246:N1246)=0,"",SUM(E1246:N1246)))</f>
        <v/>
      </c>
      <c r="P1246" s="55" t="s">
        <v>54</v>
      </c>
      <c r="Q1246" s="43">
        <f t="shared" si="38"/>
        <v>5250</v>
      </c>
      <c r="R1246" s="57">
        <f t="shared" ca="1" si="39"/>
        <v>1247</v>
      </c>
      <c r="S1246" s="56"/>
      <c r="T1246" s="63"/>
      <c r="U1246" s="114" t="e">
        <f>VLOOKUP(C1246,Лист2!A$1:B$899,2,FALSE)</f>
        <v>#N/A</v>
      </c>
    </row>
    <row r="1247" spans="1:21" ht="17.45" customHeight="1" thickBot="1" x14ac:dyDescent="0.3">
      <c r="A1247" s="69"/>
      <c r="B1247" s="243"/>
      <c r="C1247" s="7"/>
      <c r="D1247" s="219" t="str">
        <f>HYPERLINK("https://miamia.ru/search/index.php?q="&amp;Q1247&amp;"&amp;s=Поиск?utm_source=Excel&amp;utm_medium=Nalichie&amp;utm_content="&amp;Q1247&amp;"","Посмотреть большую фотографию на сайте")</f>
        <v>Посмотреть большую фотографию на сайте</v>
      </c>
      <c r="E1247" s="220"/>
      <c r="F1247" s="220"/>
      <c r="G1247" s="220"/>
      <c r="H1247" s="220"/>
      <c r="I1247" s="220"/>
      <c r="J1247" s="220"/>
      <c r="K1247" s="220"/>
      <c r="L1247" s="220"/>
      <c r="M1247" s="220"/>
      <c r="N1247" s="221"/>
      <c r="O1247" s="77" t="str">
        <f ca="1">IF(D1247="цвет",SUM(O1248:INDIRECT("N"&amp;R1247)),IF(SUM(E1247:N1247)=0,"",SUM(E1247:N1247)))</f>
        <v/>
      </c>
      <c r="P1247" s="55" t="s">
        <v>54</v>
      </c>
      <c r="Q1247" s="43">
        <f t="shared" si="38"/>
        <v>5250</v>
      </c>
      <c r="R1247" s="57">
        <f t="shared" ca="1" si="39"/>
        <v>1247</v>
      </c>
      <c r="S1247" s="56"/>
      <c r="T1247" s="63"/>
      <c r="U1247" s="114" t="e">
        <f>VLOOKUP(C1247,Лист2!A$1:B$899,2,FALSE)</f>
        <v>#N/A</v>
      </c>
    </row>
    <row r="1248" spans="1:21" ht="17.25" thickBot="1" x14ac:dyDescent="0.3">
      <c r="A1248" s="69"/>
      <c r="B1248" s="230" t="s">
        <v>151</v>
      </c>
      <c r="C1248" s="70">
        <v>5252</v>
      </c>
      <c r="D1248" s="87" t="s">
        <v>9</v>
      </c>
      <c r="E1248" s="84" t="s">
        <v>11</v>
      </c>
      <c r="F1248" s="84" t="s">
        <v>12</v>
      </c>
      <c r="G1248" s="84" t="s">
        <v>13</v>
      </c>
      <c r="H1248" s="84" t="s">
        <v>14</v>
      </c>
      <c r="I1248" s="84" t="s">
        <v>15</v>
      </c>
      <c r="J1248" s="84" t="s">
        <v>16</v>
      </c>
      <c r="K1248" s="84" t="s">
        <v>20</v>
      </c>
      <c r="L1248" s="84"/>
      <c r="M1248" s="84"/>
      <c r="N1248" s="84"/>
      <c r="O1248" s="65">
        <f ca="1">IF(D1248="цвет",SUM(O1249:INDIRECT("N"&amp;R1248)),IF(SUM(E1248:N1248)=0,"",SUM(E1248:N1248)))</f>
        <v>0</v>
      </c>
      <c r="P1248" s="55">
        <v>1807</v>
      </c>
      <c r="Q1248" s="43">
        <f t="shared" si="38"/>
        <v>5252</v>
      </c>
      <c r="R1248" s="57">
        <f t="shared" ca="1" si="39"/>
        <v>1251</v>
      </c>
      <c r="S1248" s="71">
        <f>IF(U1248&gt;0,ROUND((U1248),0),ROUND((P1248*$P$1),0))</f>
        <v>750</v>
      </c>
      <c r="T1248" s="72">
        <f ca="1">O1248*S1248</f>
        <v>0</v>
      </c>
      <c r="U1248" s="114">
        <f>VLOOKUP(C1248,Лист2!A$1:B$899,2,FALSE)</f>
        <v>750</v>
      </c>
    </row>
    <row r="1249" spans="1:21" ht="17.25" thickBot="1" x14ac:dyDescent="0.3">
      <c r="A1249" s="69"/>
      <c r="B1249" s="231"/>
      <c r="C1249" s="62"/>
      <c r="D1249" s="94" t="s">
        <v>152</v>
      </c>
      <c r="E1249" s="277"/>
      <c r="F1249" s="66"/>
      <c r="G1249" s="66"/>
      <c r="H1249" s="66"/>
      <c r="I1249" s="66"/>
      <c r="J1249" s="66"/>
      <c r="K1249" s="66"/>
      <c r="L1249" s="66"/>
      <c r="M1249" s="66"/>
      <c r="N1249" s="66"/>
      <c r="O1249" s="77" t="str">
        <f ca="1">IF(D1249="цвет",SUM(O1250:INDIRECT("N"&amp;R1249)),IF(SUM(E1249:N1249)=0,"",SUM(E1249:N1249)))</f>
        <v/>
      </c>
      <c r="P1249" s="55" t="s">
        <v>54</v>
      </c>
      <c r="Q1249" s="43">
        <f t="shared" si="38"/>
        <v>5252</v>
      </c>
      <c r="R1249" s="57">
        <f t="shared" ca="1" si="39"/>
        <v>1251</v>
      </c>
      <c r="S1249" s="56"/>
      <c r="T1249" s="63"/>
      <c r="U1249" s="114" t="e">
        <f>VLOOKUP(C1249,Лист2!A$1:B$899,2,FALSE)</f>
        <v>#N/A</v>
      </c>
    </row>
    <row r="1250" spans="1:21" ht="135" customHeight="1" x14ac:dyDescent="0.25">
      <c r="A1250" s="69"/>
      <c r="B1250" s="231"/>
      <c r="C1250" s="74"/>
      <c r="D1250" s="234" t="s">
        <v>407</v>
      </c>
      <c r="E1250" s="235"/>
      <c r="F1250" s="235"/>
      <c r="G1250" s="235"/>
      <c r="H1250" s="235"/>
      <c r="I1250" s="235"/>
      <c r="J1250" s="235"/>
      <c r="K1250" s="235"/>
      <c r="L1250" s="235"/>
      <c r="M1250" s="235"/>
      <c r="N1250" s="236"/>
      <c r="O1250" s="77" t="str">
        <f ca="1">IF(D1250="цвет",SUM(O1251:INDIRECT("N"&amp;R1250)),IF(SUM(E1250:N1250)=0,"",SUM(E1250:N1250)))</f>
        <v/>
      </c>
      <c r="P1250" s="55" t="s">
        <v>54</v>
      </c>
      <c r="Q1250" s="43">
        <f t="shared" si="38"/>
        <v>5252</v>
      </c>
      <c r="R1250" s="57">
        <f t="shared" ca="1" si="39"/>
        <v>1251</v>
      </c>
      <c r="S1250" s="56"/>
      <c r="T1250" s="63"/>
      <c r="U1250" s="114" t="e">
        <f>VLOOKUP(C1250,Лист2!A$1:B$899,2,FALSE)</f>
        <v>#N/A</v>
      </c>
    </row>
    <row r="1251" spans="1:21" ht="17.45" customHeight="1" thickBot="1" x14ac:dyDescent="0.3">
      <c r="A1251" s="69"/>
      <c r="B1251" s="243"/>
      <c r="C1251" s="7"/>
      <c r="D1251" s="219" t="str">
        <f>HYPERLINK("https://miamia.ru/search/index.php?q="&amp;Q1251&amp;"&amp;s=Поиск?utm_source=Excel&amp;utm_medium=Nalichie&amp;utm_content="&amp;Q1251&amp;"","Посмотреть большую фотографию на сайте")</f>
        <v>Посмотреть большую фотографию на сайте</v>
      </c>
      <c r="E1251" s="220"/>
      <c r="F1251" s="220"/>
      <c r="G1251" s="220"/>
      <c r="H1251" s="220"/>
      <c r="I1251" s="220"/>
      <c r="J1251" s="220"/>
      <c r="K1251" s="220"/>
      <c r="L1251" s="220"/>
      <c r="M1251" s="220"/>
      <c r="N1251" s="221"/>
      <c r="O1251" s="77" t="str">
        <f ca="1">IF(D1251="цвет",SUM(O1252:INDIRECT("N"&amp;R1251)),IF(SUM(E1251:N1251)=0,"",SUM(E1251:N1251)))</f>
        <v/>
      </c>
      <c r="P1251" s="55" t="s">
        <v>54</v>
      </c>
      <c r="Q1251" s="43">
        <f t="shared" si="38"/>
        <v>5252</v>
      </c>
      <c r="R1251" s="57">
        <f t="shared" ca="1" si="39"/>
        <v>1251</v>
      </c>
      <c r="S1251" s="56"/>
      <c r="T1251" s="63"/>
      <c r="U1251" s="114" t="e">
        <f>VLOOKUP(C1251,Лист2!A$1:B$899,2,FALSE)</f>
        <v>#N/A</v>
      </c>
    </row>
    <row r="1252" spans="1:21" ht="17.25" thickBot="1" x14ac:dyDescent="0.3">
      <c r="A1252" s="69"/>
      <c r="B1252" s="230" t="s">
        <v>151</v>
      </c>
      <c r="C1252" s="70">
        <v>5254</v>
      </c>
      <c r="D1252" s="87" t="s">
        <v>9</v>
      </c>
      <c r="E1252" s="84" t="s">
        <v>17</v>
      </c>
      <c r="F1252" s="84" t="s">
        <v>18</v>
      </c>
      <c r="G1252" s="84" t="s">
        <v>19</v>
      </c>
      <c r="H1252" s="84" t="s">
        <v>22</v>
      </c>
      <c r="I1252" s="84"/>
      <c r="J1252" s="84"/>
      <c r="K1252" s="84"/>
      <c r="L1252" s="84"/>
      <c r="M1252" s="84"/>
      <c r="N1252" s="84"/>
      <c r="O1252" s="65">
        <f ca="1">IF(D1252="цвет",SUM(O1253:INDIRECT("N"&amp;R1252)),IF(SUM(E1252:N1252)=0,"",SUM(E1252:N1252)))</f>
        <v>0</v>
      </c>
      <c r="P1252" s="55">
        <v>2065</v>
      </c>
      <c r="Q1252" s="43">
        <f t="shared" si="38"/>
        <v>5254</v>
      </c>
      <c r="R1252" s="57">
        <f t="shared" ca="1" si="39"/>
        <v>1255</v>
      </c>
      <c r="S1252" s="71">
        <f>IF(U1252&gt;0,ROUND((U1252),0),ROUND((P1252*$P$1),0))</f>
        <v>850</v>
      </c>
      <c r="T1252" s="72">
        <f ca="1">O1252*S1252</f>
        <v>0</v>
      </c>
      <c r="U1252" s="114">
        <f>VLOOKUP(C1252,Лист2!A$1:B$899,2,FALSE)</f>
        <v>850</v>
      </c>
    </row>
    <row r="1253" spans="1:21" ht="17.25" thickBot="1" x14ac:dyDescent="0.3">
      <c r="A1253" s="69"/>
      <c r="B1253" s="231"/>
      <c r="C1253" s="62"/>
      <c r="D1253" s="94" t="s">
        <v>152</v>
      </c>
      <c r="E1253" s="276"/>
      <c r="F1253" s="66"/>
      <c r="G1253" s="66"/>
      <c r="H1253" s="276"/>
      <c r="I1253" s="66"/>
      <c r="J1253" s="66"/>
      <c r="K1253" s="66"/>
      <c r="L1253" s="66"/>
      <c r="M1253" s="66"/>
      <c r="N1253" s="66"/>
      <c r="O1253" s="77" t="str">
        <f ca="1">IF(D1253="цвет",SUM(O1254:INDIRECT("N"&amp;R1253)),IF(SUM(E1253:N1253)=0,"",SUM(E1253:N1253)))</f>
        <v/>
      </c>
      <c r="P1253" s="55" t="s">
        <v>54</v>
      </c>
      <c r="Q1253" s="43">
        <f t="shared" si="38"/>
        <v>5254</v>
      </c>
      <c r="R1253" s="57">
        <f t="shared" ca="1" si="39"/>
        <v>1255</v>
      </c>
      <c r="S1253" s="56"/>
      <c r="T1253" s="63"/>
      <c r="U1253" s="114" t="e">
        <f>VLOOKUP(C1253,Лист2!A$1:B$899,2,FALSE)</f>
        <v>#N/A</v>
      </c>
    </row>
    <row r="1254" spans="1:21" ht="135" customHeight="1" x14ac:dyDescent="0.25">
      <c r="A1254" s="69"/>
      <c r="B1254" s="231"/>
      <c r="C1254" s="74"/>
      <c r="D1254" s="234" t="s">
        <v>408</v>
      </c>
      <c r="E1254" s="235"/>
      <c r="F1254" s="235"/>
      <c r="G1254" s="235"/>
      <c r="H1254" s="235"/>
      <c r="I1254" s="235"/>
      <c r="J1254" s="235"/>
      <c r="K1254" s="235"/>
      <c r="L1254" s="235"/>
      <c r="M1254" s="235"/>
      <c r="N1254" s="236"/>
      <c r="O1254" s="77" t="str">
        <f ca="1">IF(D1254="цвет",SUM(O1255:INDIRECT("N"&amp;R1254)),IF(SUM(E1254:N1254)=0,"",SUM(E1254:N1254)))</f>
        <v/>
      </c>
      <c r="P1254" s="55" t="s">
        <v>54</v>
      </c>
      <c r="Q1254" s="43">
        <f t="shared" si="38"/>
        <v>5254</v>
      </c>
      <c r="R1254" s="57">
        <f t="shared" ca="1" si="39"/>
        <v>1255</v>
      </c>
      <c r="S1254" s="56"/>
      <c r="T1254" s="63"/>
      <c r="U1254" s="114" t="e">
        <f>VLOOKUP(C1254,Лист2!A$1:B$899,2,FALSE)</f>
        <v>#N/A</v>
      </c>
    </row>
    <row r="1255" spans="1:21" ht="17.45" customHeight="1" thickBot="1" x14ac:dyDescent="0.3">
      <c r="A1255" s="69"/>
      <c r="B1255" s="243"/>
      <c r="C1255" s="7"/>
      <c r="D1255" s="219" t="str">
        <f>HYPERLINK("https://miamia.ru/search/index.php?q="&amp;Q1255&amp;"&amp;s=Поиск?utm_source=Excel&amp;utm_medium=Nalichie&amp;utm_content="&amp;Q1255&amp;"","Посмотреть большую фотографию на сайте")</f>
        <v>Посмотреть большую фотографию на сайте</v>
      </c>
      <c r="E1255" s="220"/>
      <c r="F1255" s="220"/>
      <c r="G1255" s="220"/>
      <c r="H1255" s="220"/>
      <c r="I1255" s="220"/>
      <c r="J1255" s="220"/>
      <c r="K1255" s="220"/>
      <c r="L1255" s="220"/>
      <c r="M1255" s="220"/>
      <c r="N1255" s="221"/>
      <c r="O1255" s="77" t="str">
        <f ca="1">IF(D1255="цвет",SUM(O1256:INDIRECT("N"&amp;R1255)),IF(SUM(E1255:N1255)=0,"",SUM(E1255:N1255)))</f>
        <v/>
      </c>
      <c r="P1255" s="55" t="s">
        <v>54</v>
      </c>
      <c r="Q1255" s="43">
        <f t="shared" si="38"/>
        <v>5254</v>
      </c>
      <c r="R1255" s="57">
        <f t="shared" ca="1" si="39"/>
        <v>1255</v>
      </c>
      <c r="S1255" s="56"/>
      <c r="T1255" s="63"/>
      <c r="U1255" s="114" t="e">
        <f>VLOOKUP(C1255,Лист2!A$1:B$899,2,FALSE)</f>
        <v>#N/A</v>
      </c>
    </row>
    <row r="1256" spans="1:21" ht="17.25" thickBot="1" x14ac:dyDescent="0.3">
      <c r="A1256" s="69"/>
      <c r="B1256" s="230" t="s">
        <v>151</v>
      </c>
      <c r="C1256" s="70">
        <v>5256</v>
      </c>
      <c r="D1256" s="87" t="s">
        <v>9</v>
      </c>
      <c r="E1256" s="84" t="s">
        <v>11</v>
      </c>
      <c r="F1256" s="84" t="s">
        <v>12</v>
      </c>
      <c r="G1256" s="84" t="s">
        <v>13</v>
      </c>
      <c r="H1256" s="84" t="s">
        <v>14</v>
      </c>
      <c r="I1256" s="84" t="s">
        <v>15</v>
      </c>
      <c r="J1256" s="84" t="s">
        <v>16</v>
      </c>
      <c r="K1256" s="84" t="s">
        <v>20</v>
      </c>
      <c r="L1256" s="84" t="s">
        <v>21</v>
      </c>
      <c r="M1256" s="84"/>
      <c r="N1256" s="84"/>
      <c r="O1256" s="65">
        <f ca="1">IF(D1256="цвет",SUM(O1257:INDIRECT("N"&amp;R1256)),IF(SUM(E1256:N1256)=0,"",SUM(E1256:N1256)))</f>
        <v>0</v>
      </c>
      <c r="P1256" s="55">
        <v>2841</v>
      </c>
      <c r="Q1256" s="43">
        <f t="shared" si="38"/>
        <v>5256</v>
      </c>
      <c r="R1256" s="57">
        <f t="shared" ca="1" si="39"/>
        <v>1259</v>
      </c>
      <c r="S1256" s="71">
        <f>IF(U1256&gt;0,ROUND((U1256),0),ROUND((P1256*$P$1),0))</f>
        <v>950</v>
      </c>
      <c r="T1256" s="72">
        <f ca="1">O1256*S1256</f>
        <v>0</v>
      </c>
      <c r="U1256" s="114">
        <f>VLOOKUP(C1256,Лист2!A$1:B$899,2,FALSE)</f>
        <v>950</v>
      </c>
    </row>
    <row r="1257" spans="1:21" ht="17.25" thickBot="1" x14ac:dyDescent="0.3">
      <c r="A1257" s="69"/>
      <c r="B1257" s="231"/>
      <c r="C1257" s="62"/>
      <c r="D1257" s="94" t="s">
        <v>152</v>
      </c>
      <c r="E1257" s="276"/>
      <c r="F1257" s="276"/>
      <c r="G1257" s="66"/>
      <c r="H1257" s="66"/>
      <c r="I1257" s="66"/>
      <c r="J1257" s="276"/>
      <c r="K1257" s="66"/>
      <c r="L1257" s="66"/>
      <c r="M1257" s="66"/>
      <c r="N1257" s="66"/>
      <c r="O1257" s="77" t="str">
        <f ca="1">IF(D1257="цвет",SUM(O1258:INDIRECT("N"&amp;R1257)),IF(SUM(E1257:N1257)=0,"",SUM(E1257:N1257)))</f>
        <v/>
      </c>
      <c r="P1257" s="55" t="s">
        <v>54</v>
      </c>
      <c r="Q1257" s="43">
        <f t="shared" si="38"/>
        <v>5256</v>
      </c>
      <c r="R1257" s="57">
        <f t="shared" ca="1" si="39"/>
        <v>1259</v>
      </c>
      <c r="S1257" s="56"/>
      <c r="T1257" s="63"/>
      <c r="U1257" s="114" t="e">
        <f>VLOOKUP(C1257,Лист2!A$1:B$899,2,FALSE)</f>
        <v>#N/A</v>
      </c>
    </row>
    <row r="1258" spans="1:21" ht="135" customHeight="1" x14ac:dyDescent="0.25">
      <c r="A1258" s="69"/>
      <c r="B1258" s="231"/>
      <c r="C1258" s="74"/>
      <c r="D1258" s="234" t="s">
        <v>409</v>
      </c>
      <c r="E1258" s="235"/>
      <c r="F1258" s="235"/>
      <c r="G1258" s="235"/>
      <c r="H1258" s="235"/>
      <c r="I1258" s="235"/>
      <c r="J1258" s="235"/>
      <c r="K1258" s="235"/>
      <c r="L1258" s="235"/>
      <c r="M1258" s="235"/>
      <c r="N1258" s="236"/>
      <c r="O1258" s="77" t="str">
        <f ca="1">IF(D1258="цвет",SUM(O1259:INDIRECT("N"&amp;R1258)),IF(SUM(E1258:N1258)=0,"",SUM(E1258:N1258)))</f>
        <v/>
      </c>
      <c r="P1258" s="55" t="s">
        <v>54</v>
      </c>
      <c r="Q1258" s="43">
        <f t="shared" si="38"/>
        <v>5256</v>
      </c>
      <c r="R1258" s="57">
        <f t="shared" ca="1" si="39"/>
        <v>1259</v>
      </c>
      <c r="S1258" s="56"/>
      <c r="T1258" s="63"/>
      <c r="U1258" s="114" t="e">
        <f>VLOOKUP(C1258,Лист2!A$1:B$899,2,FALSE)</f>
        <v>#N/A</v>
      </c>
    </row>
    <row r="1259" spans="1:21" ht="17.45" customHeight="1" thickBot="1" x14ac:dyDescent="0.3">
      <c r="A1259" s="69"/>
      <c r="B1259" s="243"/>
      <c r="C1259" s="7"/>
      <c r="D1259" s="219" t="str">
        <f>HYPERLINK("https://miamia.ru/search/index.php?q="&amp;Q1259&amp;"&amp;s=Поиск?utm_source=Excel&amp;utm_medium=Nalichie&amp;utm_content="&amp;Q1259&amp;"","Посмотреть большую фотографию на сайте")</f>
        <v>Посмотреть большую фотографию на сайте</v>
      </c>
      <c r="E1259" s="220"/>
      <c r="F1259" s="220"/>
      <c r="G1259" s="220"/>
      <c r="H1259" s="220"/>
      <c r="I1259" s="220"/>
      <c r="J1259" s="220"/>
      <c r="K1259" s="220"/>
      <c r="L1259" s="220"/>
      <c r="M1259" s="220"/>
      <c r="N1259" s="221"/>
      <c r="O1259" s="77" t="str">
        <f ca="1">IF(D1259="цвет",SUM(O1260:INDIRECT("N"&amp;R1259)),IF(SUM(E1259:N1259)=0,"",SUM(E1259:N1259)))</f>
        <v/>
      </c>
      <c r="P1259" s="55" t="s">
        <v>54</v>
      </c>
      <c r="Q1259" s="43">
        <f t="shared" si="38"/>
        <v>5256</v>
      </c>
      <c r="R1259" s="57">
        <f t="shared" ca="1" si="39"/>
        <v>1259</v>
      </c>
      <c r="S1259" s="56"/>
      <c r="T1259" s="63"/>
      <c r="U1259" s="114" t="e">
        <f>VLOOKUP(C1259,Лист2!A$1:B$899,2,FALSE)</f>
        <v>#N/A</v>
      </c>
    </row>
    <row r="1260" spans="1:21" ht="23.1" customHeight="1" thickBot="1" x14ac:dyDescent="0.3">
      <c r="A1260" s="67"/>
      <c r="B1260" s="50" t="s">
        <v>156</v>
      </c>
      <c r="C1260" s="51"/>
      <c r="D1260" s="52"/>
      <c r="E1260" s="53"/>
      <c r="F1260" s="53"/>
      <c r="G1260" s="53"/>
      <c r="H1260" s="53"/>
      <c r="I1260" s="53"/>
      <c r="J1260" s="53"/>
      <c r="K1260" s="53"/>
      <c r="L1260" s="53"/>
      <c r="M1260" s="53"/>
      <c r="N1260" s="54"/>
      <c r="O1260" s="77" t="str">
        <f ca="1">IF(D1260="цвет",SUM(O1261:INDIRECT("N"&amp;R1260)),IF(SUM(E1260:N1260)=0,"",SUM(E1260:N1260)))</f>
        <v/>
      </c>
      <c r="P1260" s="55" t="s">
        <v>54</v>
      </c>
      <c r="Q1260" s="43">
        <f t="shared" si="38"/>
        <v>5256</v>
      </c>
      <c r="R1260" s="57">
        <f t="shared" ca="1" si="39"/>
        <v>1264</v>
      </c>
      <c r="U1260" s="114" t="e">
        <f>VLOOKUP(C1260,Лист2!A$1:B$899,2,FALSE)</f>
        <v>#N/A</v>
      </c>
    </row>
    <row r="1261" spans="1:21" ht="17.25" thickBot="1" x14ac:dyDescent="0.3">
      <c r="A1261" s="69"/>
      <c r="B1261" s="230" t="s">
        <v>150</v>
      </c>
      <c r="C1261" s="70">
        <v>5091</v>
      </c>
      <c r="D1261" s="87" t="s">
        <v>9</v>
      </c>
      <c r="E1261" s="84" t="s">
        <v>11</v>
      </c>
      <c r="F1261" s="84" t="s">
        <v>12</v>
      </c>
      <c r="G1261" s="84" t="s">
        <v>13</v>
      </c>
      <c r="H1261" s="84" t="s">
        <v>14</v>
      </c>
      <c r="I1261" s="84" t="s">
        <v>15</v>
      </c>
      <c r="J1261" s="84" t="s">
        <v>16</v>
      </c>
      <c r="K1261" s="84" t="s">
        <v>20</v>
      </c>
      <c r="L1261" s="84"/>
      <c r="M1261" s="84"/>
      <c r="N1261" s="84"/>
      <c r="O1261" s="65">
        <f ca="1">IF(D1261="цвет",SUM(O1262:INDIRECT("N"&amp;R1261)),IF(SUM(E1261:N1261)=0,"",SUM(E1261:N1261)))</f>
        <v>0</v>
      </c>
      <c r="P1261" s="55">
        <v>1677</v>
      </c>
      <c r="Q1261" s="43">
        <f t="shared" si="38"/>
        <v>5091</v>
      </c>
      <c r="R1261" s="57">
        <f t="shared" ca="1" si="39"/>
        <v>1264</v>
      </c>
      <c r="S1261" s="71">
        <f>IF(U1261&gt;0,ROUND((U1261),0),ROUND((P1261*$P$1),0))</f>
        <v>950</v>
      </c>
      <c r="T1261" s="72">
        <f ca="1">O1261*S1261</f>
        <v>0</v>
      </c>
      <c r="U1261" s="114">
        <f>VLOOKUP(C1261,Лист2!A$1:B$899,2,FALSE)</f>
        <v>950</v>
      </c>
    </row>
    <row r="1262" spans="1:21" ht="17.25" thickBot="1" x14ac:dyDescent="0.3">
      <c r="A1262" s="69"/>
      <c r="B1262" s="231"/>
      <c r="C1262" s="62"/>
      <c r="D1262" s="94" t="s">
        <v>55</v>
      </c>
      <c r="E1262" s="66"/>
      <c r="F1262" s="66"/>
      <c r="G1262" s="66"/>
      <c r="H1262" s="276"/>
      <c r="I1262" s="66"/>
      <c r="J1262" s="66"/>
      <c r="K1262" s="66"/>
      <c r="L1262" s="66"/>
      <c r="M1262" s="66"/>
      <c r="N1262" s="66"/>
      <c r="O1262" s="77" t="str">
        <f ca="1">IF(D1262="цвет",SUM(O1263:INDIRECT("N"&amp;R1262)),IF(SUM(E1262:N1262)=0,"",SUM(E1262:N1262)))</f>
        <v/>
      </c>
      <c r="P1262" s="55" t="s">
        <v>54</v>
      </c>
      <c r="Q1262" s="43">
        <f t="shared" si="38"/>
        <v>5091</v>
      </c>
      <c r="R1262" s="57">
        <f t="shared" ca="1" si="39"/>
        <v>1264</v>
      </c>
      <c r="S1262" s="56"/>
      <c r="T1262" s="63"/>
      <c r="U1262" s="114" t="e">
        <f>VLOOKUP(C1262,Лист2!A$1:B$899,2,FALSE)</f>
        <v>#N/A</v>
      </c>
    </row>
    <row r="1263" spans="1:21" ht="135" customHeight="1" x14ac:dyDescent="0.25">
      <c r="A1263" s="69"/>
      <c r="B1263" s="231"/>
      <c r="C1263" s="74"/>
      <c r="D1263" s="234" t="s">
        <v>281</v>
      </c>
      <c r="E1263" s="235"/>
      <c r="F1263" s="235"/>
      <c r="G1263" s="235"/>
      <c r="H1263" s="235"/>
      <c r="I1263" s="235"/>
      <c r="J1263" s="235"/>
      <c r="K1263" s="235"/>
      <c r="L1263" s="235"/>
      <c r="M1263" s="235"/>
      <c r="N1263" s="236"/>
      <c r="O1263" s="77" t="str">
        <f ca="1">IF(D1263="цвет",SUM(O1264:INDIRECT("N"&amp;R1263)),IF(SUM(E1263:N1263)=0,"",SUM(E1263:N1263)))</f>
        <v/>
      </c>
      <c r="P1263" s="55" t="s">
        <v>54</v>
      </c>
      <c r="Q1263" s="43">
        <f t="shared" si="38"/>
        <v>5091</v>
      </c>
      <c r="R1263" s="57">
        <f t="shared" ca="1" si="39"/>
        <v>1264</v>
      </c>
      <c r="S1263" s="56"/>
      <c r="T1263" s="63"/>
      <c r="U1263" s="114" t="e">
        <f>VLOOKUP(C1263,Лист2!A$1:B$899,2,FALSE)</f>
        <v>#N/A</v>
      </c>
    </row>
    <row r="1264" spans="1:21" ht="17.45" customHeight="1" thickBot="1" x14ac:dyDescent="0.3">
      <c r="A1264" s="69"/>
      <c r="B1264" s="243"/>
      <c r="C1264" s="7"/>
      <c r="D1264" s="219" t="str">
        <f>HYPERLINK("https://miamia.ru/search/index.php?q="&amp;Q1264&amp;"&amp;s=Поиск?utm_source=Excel&amp;utm_medium=Nalichie&amp;utm_content="&amp;Q1264&amp;"","Посмотреть большую фотографию на сайте")</f>
        <v>Посмотреть большую фотографию на сайте</v>
      </c>
      <c r="E1264" s="220"/>
      <c r="F1264" s="220"/>
      <c r="G1264" s="220"/>
      <c r="H1264" s="220"/>
      <c r="I1264" s="220"/>
      <c r="J1264" s="220"/>
      <c r="K1264" s="220"/>
      <c r="L1264" s="220"/>
      <c r="M1264" s="220"/>
      <c r="N1264" s="221"/>
      <c r="O1264" s="77" t="str">
        <f ca="1">IF(D1264="цвет",SUM(O1265:INDIRECT("N"&amp;R1264)),IF(SUM(E1264:N1264)=0,"",SUM(E1264:N1264)))</f>
        <v/>
      </c>
      <c r="P1264" s="55" t="s">
        <v>54</v>
      </c>
      <c r="Q1264" s="43">
        <f t="shared" si="38"/>
        <v>5091</v>
      </c>
      <c r="R1264" s="57">
        <f t="shared" ca="1" si="39"/>
        <v>1264</v>
      </c>
      <c r="S1264" s="56"/>
      <c r="T1264" s="63"/>
      <c r="U1264" s="114" t="e">
        <f>VLOOKUP(C1264,Лист2!A$1:B$899,2,FALSE)</f>
        <v>#N/A</v>
      </c>
    </row>
    <row r="1265" spans="1:21" ht="17.25" thickBot="1" x14ac:dyDescent="0.3">
      <c r="A1265" s="69"/>
      <c r="B1265" s="230" t="s">
        <v>150</v>
      </c>
      <c r="C1265" s="70">
        <v>5093</v>
      </c>
      <c r="D1265" s="87" t="s">
        <v>9</v>
      </c>
      <c r="E1265" s="84" t="s">
        <v>17</v>
      </c>
      <c r="F1265" s="84" t="s">
        <v>18</v>
      </c>
      <c r="G1265" s="84" t="s">
        <v>19</v>
      </c>
      <c r="H1265" s="84" t="s">
        <v>22</v>
      </c>
      <c r="I1265" s="84"/>
      <c r="J1265" s="84"/>
      <c r="K1265" s="84"/>
      <c r="L1265" s="84"/>
      <c r="M1265" s="84"/>
      <c r="N1265" s="84"/>
      <c r="O1265" s="65">
        <f ca="1">IF(D1265="цвет",SUM(O1266:INDIRECT("N"&amp;R1265)),IF(SUM(E1265:N1265)=0,"",SUM(E1265:N1265)))</f>
        <v>0</v>
      </c>
      <c r="P1265" s="55">
        <v>2194</v>
      </c>
      <c r="Q1265" s="43">
        <f t="shared" si="38"/>
        <v>5093</v>
      </c>
      <c r="R1265" s="57">
        <f t="shared" ca="1" si="39"/>
        <v>1268</v>
      </c>
      <c r="S1265" s="71">
        <f>IF(U1265&gt;0,ROUND((U1265),0),ROUND((P1265*$P$1),0))</f>
        <v>950</v>
      </c>
      <c r="T1265" s="72">
        <f ca="1">O1265*S1265</f>
        <v>0</v>
      </c>
      <c r="U1265" s="114">
        <f>VLOOKUP(C1265,Лист2!A$1:B$899,2,FALSE)</f>
        <v>950</v>
      </c>
    </row>
    <row r="1266" spans="1:21" ht="17.25" thickBot="1" x14ac:dyDescent="0.3">
      <c r="A1266" s="69"/>
      <c r="B1266" s="231"/>
      <c r="C1266" s="62"/>
      <c r="D1266" s="94" t="s">
        <v>55</v>
      </c>
      <c r="E1266" s="277"/>
      <c r="F1266" s="276"/>
      <c r="G1266" s="66"/>
      <c r="H1266" s="66"/>
      <c r="I1266" s="66"/>
      <c r="J1266" s="66"/>
      <c r="K1266" s="66"/>
      <c r="L1266" s="66"/>
      <c r="M1266" s="66"/>
      <c r="N1266" s="66"/>
      <c r="O1266" s="77" t="str">
        <f ca="1">IF(D1266="цвет",SUM(O1267:INDIRECT("N"&amp;R1266)),IF(SUM(E1266:N1266)=0,"",SUM(E1266:N1266)))</f>
        <v/>
      </c>
      <c r="P1266" s="55" t="s">
        <v>54</v>
      </c>
      <c r="Q1266" s="43">
        <f t="shared" si="38"/>
        <v>5093</v>
      </c>
      <c r="R1266" s="57">
        <f t="shared" ca="1" si="39"/>
        <v>1268</v>
      </c>
      <c r="S1266" s="56"/>
      <c r="T1266" s="63"/>
      <c r="U1266" s="114" t="e">
        <f>VLOOKUP(C1266,Лист2!A$1:B$899,2,FALSE)</f>
        <v>#N/A</v>
      </c>
    </row>
    <row r="1267" spans="1:21" ht="135" customHeight="1" x14ac:dyDescent="0.25">
      <c r="A1267" s="69"/>
      <c r="B1267" s="231"/>
      <c r="C1267" s="74"/>
      <c r="D1267" s="234" t="s">
        <v>279</v>
      </c>
      <c r="E1267" s="235"/>
      <c r="F1267" s="235"/>
      <c r="G1267" s="235"/>
      <c r="H1267" s="235"/>
      <c r="I1267" s="235"/>
      <c r="J1267" s="235"/>
      <c r="K1267" s="235"/>
      <c r="L1267" s="235"/>
      <c r="M1267" s="235"/>
      <c r="N1267" s="236"/>
      <c r="O1267" s="77" t="str">
        <f ca="1">IF(D1267="цвет",SUM(O1268:INDIRECT("N"&amp;R1267)),IF(SUM(E1267:N1267)=0,"",SUM(E1267:N1267)))</f>
        <v/>
      </c>
      <c r="P1267" s="55" t="s">
        <v>54</v>
      </c>
      <c r="Q1267" s="43">
        <f t="shared" si="38"/>
        <v>5093</v>
      </c>
      <c r="R1267" s="57">
        <f t="shared" ca="1" si="39"/>
        <v>1268</v>
      </c>
      <c r="S1267" s="56"/>
      <c r="T1267" s="63"/>
      <c r="U1267" s="114" t="e">
        <f>VLOOKUP(C1267,Лист2!A$1:B$899,2,FALSE)</f>
        <v>#N/A</v>
      </c>
    </row>
    <row r="1268" spans="1:21" ht="17.45" customHeight="1" thickBot="1" x14ac:dyDescent="0.3">
      <c r="A1268" s="69"/>
      <c r="B1268" s="243"/>
      <c r="C1268" s="7"/>
      <c r="D1268" s="219" t="str">
        <f>HYPERLINK("https://miamia.ru/search/index.php?q="&amp;Q1268&amp;"&amp;s=Поиск?utm_source=Excel&amp;utm_medium=Nalichie&amp;utm_content="&amp;Q1268&amp;"","Посмотреть большую фотографию на сайте")</f>
        <v>Посмотреть большую фотографию на сайте</v>
      </c>
      <c r="E1268" s="220"/>
      <c r="F1268" s="220"/>
      <c r="G1268" s="220"/>
      <c r="H1268" s="220"/>
      <c r="I1268" s="220"/>
      <c r="J1268" s="220"/>
      <c r="K1268" s="220"/>
      <c r="L1268" s="220"/>
      <c r="M1268" s="220"/>
      <c r="N1268" s="221"/>
      <c r="O1268" s="77" t="str">
        <f ca="1">IF(D1268="цвет",SUM(O1269:INDIRECT("N"&amp;R1268)),IF(SUM(E1268:N1268)=0,"",SUM(E1268:N1268)))</f>
        <v/>
      </c>
      <c r="P1268" s="55" t="s">
        <v>54</v>
      </c>
      <c r="Q1268" s="43">
        <f t="shared" si="38"/>
        <v>5093</v>
      </c>
      <c r="R1268" s="57">
        <f t="shared" ca="1" si="39"/>
        <v>1268</v>
      </c>
      <c r="S1268" s="56"/>
      <c r="T1268" s="63"/>
      <c r="U1268" s="114" t="e">
        <f>VLOOKUP(C1268,Лист2!A$1:B$899,2,FALSE)</f>
        <v>#N/A</v>
      </c>
    </row>
    <row r="1269" spans="1:21" ht="17.25" thickBot="1" x14ac:dyDescent="0.3">
      <c r="A1269" s="69"/>
      <c r="B1269" s="230" t="s">
        <v>150</v>
      </c>
      <c r="C1269" s="70">
        <v>5094</v>
      </c>
      <c r="D1269" s="87" t="s">
        <v>9</v>
      </c>
      <c r="E1269" s="84" t="s">
        <v>11</v>
      </c>
      <c r="F1269" s="84" t="s">
        <v>12</v>
      </c>
      <c r="G1269" s="84" t="s">
        <v>13</v>
      </c>
      <c r="H1269" s="84" t="s">
        <v>14</v>
      </c>
      <c r="I1269" s="84" t="s">
        <v>15</v>
      </c>
      <c r="J1269" s="84" t="s">
        <v>16</v>
      </c>
      <c r="K1269" s="84" t="s">
        <v>20</v>
      </c>
      <c r="L1269" s="84"/>
      <c r="M1269" s="84"/>
      <c r="N1269" s="84"/>
      <c r="O1269" s="65">
        <f ca="1">IF(D1269="цвет",SUM(O1270:INDIRECT("N"&amp;R1269)),IF(SUM(E1269:N1269)=0,"",SUM(E1269:N1269)))</f>
        <v>0</v>
      </c>
      <c r="P1269" s="55">
        <v>1936</v>
      </c>
      <c r="Q1269" s="43">
        <f t="shared" si="38"/>
        <v>5094</v>
      </c>
      <c r="R1269" s="57">
        <f t="shared" ca="1" si="39"/>
        <v>1272</v>
      </c>
      <c r="S1269" s="71">
        <f>IF(U1269&gt;0,ROUND((U1269),0),ROUND((P1269*$P$1),0))</f>
        <v>750</v>
      </c>
      <c r="T1269" s="72">
        <f ca="1">O1269*S1269</f>
        <v>0</v>
      </c>
      <c r="U1269" s="114">
        <f>VLOOKUP(C1269,Лист2!A$1:B$899,2,FALSE)</f>
        <v>750</v>
      </c>
    </row>
    <row r="1270" spans="1:21" ht="17.25" thickBot="1" x14ac:dyDescent="0.3">
      <c r="A1270" s="69"/>
      <c r="B1270" s="231"/>
      <c r="C1270" s="62"/>
      <c r="D1270" s="94" t="s">
        <v>55</v>
      </c>
      <c r="E1270" s="66"/>
      <c r="F1270" s="276"/>
      <c r="G1270" s="66"/>
      <c r="H1270" s="66"/>
      <c r="I1270" s="66"/>
      <c r="J1270" s="66"/>
      <c r="K1270" s="66"/>
      <c r="L1270" s="66"/>
      <c r="M1270" s="66"/>
      <c r="N1270" s="66"/>
      <c r="O1270" s="77" t="str">
        <f ca="1">IF(D1270="цвет",SUM(O1271:INDIRECT("N"&amp;R1270)),IF(SUM(E1270:N1270)=0,"",SUM(E1270:N1270)))</f>
        <v/>
      </c>
      <c r="P1270" s="55" t="s">
        <v>54</v>
      </c>
      <c r="Q1270" s="43">
        <f t="shared" si="38"/>
        <v>5094</v>
      </c>
      <c r="R1270" s="57">
        <f t="shared" ca="1" si="39"/>
        <v>1272</v>
      </c>
      <c r="S1270" s="56"/>
      <c r="T1270" s="63"/>
      <c r="U1270" s="114" t="e">
        <f>VLOOKUP(C1270,Лист2!A$1:B$899,2,FALSE)</f>
        <v>#N/A</v>
      </c>
    </row>
    <row r="1271" spans="1:21" ht="135" customHeight="1" x14ac:dyDescent="0.25">
      <c r="A1271" s="69"/>
      <c r="B1271" s="231"/>
      <c r="C1271" s="74"/>
      <c r="D1271" s="234" t="s">
        <v>280</v>
      </c>
      <c r="E1271" s="235"/>
      <c r="F1271" s="235"/>
      <c r="G1271" s="235"/>
      <c r="H1271" s="235"/>
      <c r="I1271" s="235"/>
      <c r="J1271" s="235"/>
      <c r="K1271" s="235"/>
      <c r="L1271" s="235"/>
      <c r="M1271" s="235"/>
      <c r="N1271" s="236"/>
      <c r="O1271" s="77" t="str">
        <f ca="1">IF(D1271="цвет",SUM(O1272:INDIRECT("N"&amp;R1271)),IF(SUM(E1271:N1271)=0,"",SUM(E1271:N1271)))</f>
        <v/>
      </c>
      <c r="P1271" s="55" t="s">
        <v>54</v>
      </c>
      <c r="Q1271" s="43">
        <f t="shared" si="38"/>
        <v>5094</v>
      </c>
      <c r="R1271" s="57">
        <f t="shared" ca="1" si="39"/>
        <v>1272</v>
      </c>
      <c r="S1271" s="56"/>
      <c r="T1271" s="63"/>
      <c r="U1271" s="114" t="e">
        <f>VLOOKUP(C1271,Лист2!A$1:B$899,2,FALSE)</f>
        <v>#N/A</v>
      </c>
    </row>
    <row r="1272" spans="1:21" ht="17.45" customHeight="1" thickBot="1" x14ac:dyDescent="0.3">
      <c r="A1272" s="69"/>
      <c r="B1272" s="243"/>
      <c r="C1272" s="7"/>
      <c r="D1272" s="219" t="str">
        <f>HYPERLINK("https://miamia.ru/search/index.php?q="&amp;Q1272&amp;"&amp;s=Поиск?utm_source=Excel&amp;utm_medium=Nalichie&amp;utm_content="&amp;Q1272&amp;"","Посмотреть большую фотографию на сайте")</f>
        <v>Посмотреть большую фотографию на сайте</v>
      </c>
      <c r="E1272" s="220"/>
      <c r="F1272" s="220"/>
      <c r="G1272" s="220"/>
      <c r="H1272" s="220"/>
      <c r="I1272" s="220"/>
      <c r="J1272" s="220"/>
      <c r="K1272" s="220"/>
      <c r="L1272" s="220"/>
      <c r="M1272" s="220"/>
      <c r="N1272" s="221"/>
      <c r="O1272" s="77" t="str">
        <f ca="1">IF(D1272="цвет",SUM(O1273:INDIRECT("N"&amp;R1272)),IF(SUM(E1272:N1272)=0,"",SUM(E1272:N1272)))</f>
        <v/>
      </c>
      <c r="P1272" s="55" t="s">
        <v>54</v>
      </c>
      <c r="Q1272" s="43">
        <f t="shared" si="38"/>
        <v>5094</v>
      </c>
      <c r="R1272" s="57">
        <f t="shared" ca="1" si="39"/>
        <v>1272</v>
      </c>
      <c r="S1272" s="56"/>
      <c r="T1272" s="63"/>
      <c r="U1272" s="114" t="e">
        <f>VLOOKUP(C1272,Лист2!A$1:B$899,2,FALSE)</f>
        <v>#N/A</v>
      </c>
    </row>
    <row r="1273" spans="1:21" ht="17.25" thickBot="1" x14ac:dyDescent="0.3">
      <c r="A1273" s="69"/>
      <c r="B1273" s="230" t="s">
        <v>150</v>
      </c>
      <c r="C1273" s="70">
        <v>5096</v>
      </c>
      <c r="D1273" s="87" t="s">
        <v>9</v>
      </c>
      <c r="E1273" s="84" t="s">
        <v>11</v>
      </c>
      <c r="F1273" s="84" t="s">
        <v>12</v>
      </c>
      <c r="G1273" s="84" t="s">
        <v>13</v>
      </c>
      <c r="H1273" s="84" t="s">
        <v>14</v>
      </c>
      <c r="I1273" s="84" t="s">
        <v>15</v>
      </c>
      <c r="J1273" s="84" t="s">
        <v>16</v>
      </c>
      <c r="K1273" s="84" t="s">
        <v>20</v>
      </c>
      <c r="L1273" s="84"/>
      <c r="M1273" s="84"/>
      <c r="N1273" s="84"/>
      <c r="O1273" s="65">
        <f ca="1">IF(D1273="цвет",SUM(O1274:INDIRECT("N"&amp;R1273)),IF(SUM(E1273:N1273)=0,"",SUM(E1273:N1273)))</f>
        <v>0</v>
      </c>
      <c r="P1273" s="55">
        <v>2582</v>
      </c>
      <c r="Q1273" s="43">
        <f t="shared" si="38"/>
        <v>5096</v>
      </c>
      <c r="R1273" s="57">
        <f t="shared" ca="1" si="39"/>
        <v>1276</v>
      </c>
      <c r="S1273" s="71">
        <f>IF(U1273&gt;0,ROUND((U1273),0),ROUND((P1273*$P$1),0))</f>
        <v>950</v>
      </c>
      <c r="T1273" s="72">
        <f ca="1">O1273*S1273</f>
        <v>0</v>
      </c>
      <c r="U1273" s="114">
        <f>VLOOKUP(C1273,Лист2!A$1:B$899,2,FALSE)</f>
        <v>950</v>
      </c>
    </row>
    <row r="1274" spans="1:21" ht="17.25" thickBot="1" x14ac:dyDescent="0.3">
      <c r="A1274" s="69"/>
      <c r="B1274" s="231"/>
      <c r="C1274" s="62"/>
      <c r="D1274" s="94" t="s">
        <v>55</v>
      </c>
      <c r="E1274" s="277"/>
      <c r="F1274" s="66"/>
      <c r="G1274" s="66"/>
      <c r="H1274" s="66"/>
      <c r="I1274" s="66"/>
      <c r="J1274" s="66"/>
      <c r="K1274" s="66"/>
      <c r="L1274" s="66"/>
      <c r="M1274" s="66"/>
      <c r="N1274" s="66"/>
      <c r="O1274" s="77" t="str">
        <f ca="1">IF(D1274="цвет",SUM(O1275:INDIRECT("N"&amp;R1274)),IF(SUM(E1274:N1274)=0,"",SUM(E1274:N1274)))</f>
        <v/>
      </c>
      <c r="P1274" s="55" t="s">
        <v>54</v>
      </c>
      <c r="Q1274" s="43">
        <f t="shared" si="38"/>
        <v>5096</v>
      </c>
      <c r="R1274" s="57">
        <f t="shared" ca="1" si="39"/>
        <v>1276</v>
      </c>
      <c r="S1274" s="56"/>
      <c r="T1274" s="63"/>
      <c r="U1274" s="114" t="e">
        <f>VLOOKUP(C1274,Лист2!A$1:B$899,2,FALSE)</f>
        <v>#N/A</v>
      </c>
    </row>
    <row r="1275" spans="1:21" ht="135" customHeight="1" x14ac:dyDescent="0.25">
      <c r="A1275" s="69"/>
      <c r="B1275" s="231"/>
      <c r="C1275" s="74"/>
      <c r="D1275" s="234" t="s">
        <v>410</v>
      </c>
      <c r="E1275" s="235"/>
      <c r="F1275" s="235"/>
      <c r="G1275" s="235"/>
      <c r="H1275" s="235"/>
      <c r="I1275" s="235"/>
      <c r="J1275" s="235"/>
      <c r="K1275" s="235"/>
      <c r="L1275" s="235"/>
      <c r="M1275" s="235"/>
      <c r="N1275" s="236"/>
      <c r="O1275" s="77" t="str">
        <f ca="1">IF(D1275="цвет",SUM(O1276:INDIRECT("N"&amp;R1275)),IF(SUM(E1275:N1275)=0,"",SUM(E1275:N1275)))</f>
        <v/>
      </c>
      <c r="P1275" s="55" t="s">
        <v>54</v>
      </c>
      <c r="Q1275" s="43">
        <f t="shared" si="38"/>
        <v>5096</v>
      </c>
      <c r="R1275" s="57">
        <f t="shared" ca="1" si="39"/>
        <v>1276</v>
      </c>
      <c r="S1275" s="56"/>
      <c r="T1275" s="63"/>
      <c r="U1275" s="114" t="e">
        <f>VLOOKUP(C1275,Лист2!A$1:B$899,2,FALSE)</f>
        <v>#N/A</v>
      </c>
    </row>
    <row r="1276" spans="1:21" ht="17.45" customHeight="1" thickBot="1" x14ac:dyDescent="0.3">
      <c r="A1276" s="69"/>
      <c r="B1276" s="243"/>
      <c r="C1276" s="7"/>
      <c r="D1276" s="219" t="str">
        <f>HYPERLINK("https://miamia.ru/search/index.php?q="&amp;Q1276&amp;"&amp;s=Поиск?utm_source=Excel&amp;utm_medium=Nalichie&amp;utm_content="&amp;Q1276&amp;"","Посмотреть большую фотографию на сайте")</f>
        <v>Посмотреть большую фотографию на сайте</v>
      </c>
      <c r="E1276" s="220"/>
      <c r="F1276" s="220"/>
      <c r="G1276" s="220"/>
      <c r="H1276" s="220"/>
      <c r="I1276" s="220"/>
      <c r="J1276" s="220"/>
      <c r="K1276" s="220"/>
      <c r="L1276" s="220"/>
      <c r="M1276" s="220"/>
      <c r="N1276" s="221"/>
      <c r="O1276" s="77" t="str">
        <f ca="1">IF(D1276="цвет",SUM(O1277:INDIRECT("N"&amp;R1276)),IF(SUM(E1276:N1276)=0,"",SUM(E1276:N1276)))</f>
        <v/>
      </c>
      <c r="P1276" s="55" t="s">
        <v>54</v>
      </c>
      <c r="Q1276" s="43">
        <f t="shared" si="38"/>
        <v>5096</v>
      </c>
      <c r="R1276" s="57">
        <f t="shared" ca="1" si="39"/>
        <v>1276</v>
      </c>
      <c r="S1276" s="56"/>
      <c r="T1276" s="63"/>
      <c r="U1276" s="114" t="e">
        <f>VLOOKUP(C1276,Лист2!A$1:B$899,2,FALSE)</f>
        <v>#N/A</v>
      </c>
    </row>
    <row r="1277" spans="1:21" ht="23.1" customHeight="1" thickBot="1" x14ac:dyDescent="0.3">
      <c r="A1277" s="67"/>
      <c r="B1277" s="50" t="s">
        <v>91</v>
      </c>
      <c r="C1277" s="51"/>
      <c r="D1277" s="52"/>
      <c r="E1277" s="53"/>
      <c r="F1277" s="53"/>
      <c r="G1277" s="53"/>
      <c r="H1277" s="53"/>
      <c r="I1277" s="53"/>
      <c r="J1277" s="53"/>
      <c r="K1277" s="53"/>
      <c r="L1277" s="53"/>
      <c r="M1277" s="53"/>
      <c r="N1277" s="54"/>
      <c r="O1277" s="77" t="str">
        <f ca="1">IF(D1277="цвет",SUM(O1278:INDIRECT("N"&amp;R1277)),IF(SUM(E1277:N1277)=0,"",SUM(E1277:N1277)))</f>
        <v/>
      </c>
      <c r="P1277" s="55" t="s">
        <v>54</v>
      </c>
      <c r="Q1277" s="43">
        <f t="shared" si="38"/>
        <v>5096</v>
      </c>
      <c r="R1277" s="57">
        <f t="shared" ca="1" si="39"/>
        <v>1281</v>
      </c>
      <c r="U1277" s="114" t="e">
        <f>VLOOKUP(C1277,Лист2!A$1:B$899,2,FALSE)</f>
        <v>#N/A</v>
      </c>
    </row>
    <row r="1278" spans="1:21" ht="17.25" thickBot="1" x14ac:dyDescent="0.3">
      <c r="A1278" s="69"/>
      <c r="B1278" s="230" t="s">
        <v>92</v>
      </c>
      <c r="C1278" s="70">
        <v>1841</v>
      </c>
      <c r="D1278" s="87" t="s">
        <v>9</v>
      </c>
      <c r="E1278" s="84" t="s">
        <v>11</v>
      </c>
      <c r="F1278" s="84" t="s">
        <v>12</v>
      </c>
      <c r="G1278" s="84" t="s">
        <v>13</v>
      </c>
      <c r="H1278" s="84" t="s">
        <v>14</v>
      </c>
      <c r="I1278" s="84" t="s">
        <v>15</v>
      </c>
      <c r="J1278" s="84" t="s">
        <v>16</v>
      </c>
      <c r="K1278" s="84"/>
      <c r="L1278" s="84"/>
      <c r="M1278" s="84"/>
      <c r="N1278" s="85"/>
      <c r="O1278" s="65">
        <f ca="1">IF(D1278="цвет",SUM(O1279:INDIRECT("N"&amp;R1278)),IF(SUM(E1278:N1278)=0,"",SUM(E1278:N1278)))</f>
        <v>0</v>
      </c>
      <c r="P1278" s="55">
        <v>1290</v>
      </c>
      <c r="Q1278" s="43">
        <f t="shared" si="38"/>
        <v>1841</v>
      </c>
      <c r="R1278" s="57">
        <f t="shared" ca="1" si="39"/>
        <v>1281</v>
      </c>
      <c r="S1278" s="71">
        <f>IF(U1278&gt;0,ROUND((U1278),0),ROUND((P1278*$P$1),0))</f>
        <v>750</v>
      </c>
      <c r="T1278" s="72">
        <f ca="1">O1278*S1278</f>
        <v>0</v>
      </c>
      <c r="U1278" s="114">
        <f>VLOOKUP(C1278,Лист2!A$1:B$899,2,FALSE)</f>
        <v>750</v>
      </c>
    </row>
    <row r="1279" spans="1:21" ht="17.25" thickBot="1" x14ac:dyDescent="0.3">
      <c r="A1279" s="69"/>
      <c r="B1279" s="231"/>
      <c r="C1279" s="62"/>
      <c r="D1279" s="94" t="s">
        <v>24</v>
      </c>
      <c r="E1279" s="276"/>
      <c r="F1279" s="277"/>
      <c r="G1279" s="277"/>
      <c r="H1279" s="277"/>
      <c r="I1279" s="277"/>
      <c r="J1279" s="276"/>
      <c r="K1279" s="66"/>
      <c r="L1279" s="66"/>
      <c r="M1279" s="66"/>
      <c r="N1279" s="66"/>
      <c r="O1279" s="77" t="str">
        <f ca="1">IF(D1279="цвет",SUM(O1280:INDIRECT("N"&amp;R1279)),IF(SUM(E1279:N1279)=0,"",SUM(E1279:N1279)))</f>
        <v/>
      </c>
      <c r="P1279" s="55" t="s">
        <v>54</v>
      </c>
      <c r="Q1279" s="43">
        <f t="shared" si="38"/>
        <v>1841</v>
      </c>
      <c r="R1279" s="57">
        <f t="shared" ca="1" si="39"/>
        <v>1281</v>
      </c>
      <c r="S1279" s="56"/>
      <c r="T1279" s="63"/>
      <c r="U1279" s="114" t="e">
        <f>VLOOKUP(C1279,Лист2!A$1:B$899,2,FALSE)</f>
        <v>#N/A</v>
      </c>
    </row>
    <row r="1280" spans="1:21" ht="148.69999999999999" customHeight="1" x14ac:dyDescent="0.25">
      <c r="A1280" s="69"/>
      <c r="B1280" s="231"/>
      <c r="C1280" s="74"/>
      <c r="D1280" s="234" t="s">
        <v>227</v>
      </c>
      <c r="E1280" s="235"/>
      <c r="F1280" s="235"/>
      <c r="G1280" s="235"/>
      <c r="H1280" s="235"/>
      <c r="I1280" s="235"/>
      <c r="J1280" s="235"/>
      <c r="K1280" s="235"/>
      <c r="L1280" s="235"/>
      <c r="M1280" s="235"/>
      <c r="N1280" s="236"/>
      <c r="O1280" s="77" t="str">
        <f ca="1">IF(D1280="цвет",SUM(O1281:INDIRECT("N"&amp;R1280)),IF(SUM(E1280:N1280)=0,"",SUM(E1280:N1280)))</f>
        <v/>
      </c>
      <c r="P1280" s="55" t="s">
        <v>54</v>
      </c>
      <c r="Q1280" s="43">
        <f t="shared" si="38"/>
        <v>1841</v>
      </c>
      <c r="R1280" s="57">
        <f t="shared" ca="1" si="39"/>
        <v>1281</v>
      </c>
      <c r="S1280" s="56"/>
      <c r="T1280" s="63"/>
      <c r="U1280" s="114" t="e">
        <f>VLOOKUP(C1280,Лист2!A$1:B$899,2,FALSE)</f>
        <v>#N/A</v>
      </c>
    </row>
    <row r="1281" spans="1:26" ht="17.45" customHeight="1" thickBot="1" x14ac:dyDescent="0.3">
      <c r="A1281" s="69"/>
      <c r="B1281" s="243"/>
      <c r="C1281" s="7"/>
      <c r="D1281" s="219" t="str">
        <f>HYPERLINK("https://miamia.ru/search/index.php?q="&amp;Q1281&amp;"&amp;s=Поиск?utm_source=Excel&amp;utm_medium=Nalichie&amp;utm_content="&amp;Q1281&amp;"","Посмотреть большую фотографию на сайте")</f>
        <v>Посмотреть большую фотографию на сайте</v>
      </c>
      <c r="E1281" s="220"/>
      <c r="F1281" s="220"/>
      <c r="G1281" s="220"/>
      <c r="H1281" s="220"/>
      <c r="I1281" s="220"/>
      <c r="J1281" s="220"/>
      <c r="K1281" s="220"/>
      <c r="L1281" s="220"/>
      <c r="M1281" s="220"/>
      <c r="N1281" s="221"/>
      <c r="O1281" s="77" t="str">
        <f ca="1">IF(D1281="цвет",SUM(O1282:INDIRECT("N"&amp;R1281)),IF(SUM(E1281:N1281)=0,"",SUM(E1281:N1281)))</f>
        <v/>
      </c>
      <c r="P1281" s="55" t="s">
        <v>54</v>
      </c>
      <c r="Q1281" s="43">
        <f t="shared" si="38"/>
        <v>1841</v>
      </c>
      <c r="R1281" s="57">
        <f t="shared" ca="1" si="39"/>
        <v>1281</v>
      </c>
      <c r="S1281" s="56"/>
      <c r="T1281" s="63"/>
      <c r="U1281" s="114" t="e">
        <f>VLOOKUP(C1281,Лист2!A$1:B$899,2,FALSE)</f>
        <v>#N/A</v>
      </c>
    </row>
    <row r="1282" spans="1:26" customFormat="1" ht="17.25" thickBot="1" x14ac:dyDescent="0.3">
      <c r="A1282" s="138"/>
      <c r="B1282" s="140" t="s">
        <v>92</v>
      </c>
      <c r="C1282" s="132">
        <v>1846</v>
      </c>
      <c r="D1282" s="104" t="s">
        <v>9</v>
      </c>
      <c r="E1282" s="105" t="s">
        <v>11</v>
      </c>
      <c r="F1282" s="105" t="s">
        <v>12</v>
      </c>
      <c r="G1282" s="105" t="s">
        <v>13</v>
      </c>
      <c r="H1282" s="105" t="s">
        <v>14</v>
      </c>
      <c r="I1282" s="105"/>
      <c r="J1282" s="105"/>
      <c r="K1282" s="105"/>
      <c r="L1282" s="105"/>
      <c r="M1282" s="105"/>
      <c r="N1282" s="107"/>
      <c r="O1282" s="108">
        <f ca="1">IF(D1282="цвет",SUM(O1283:INDIRECT("N"&amp;R1282)),IF(SUM(E1282:N1282)=0,"",SUM(E1282:N1282)))</f>
        <v>0</v>
      </c>
      <c r="P1282" s="109">
        <v>2970</v>
      </c>
      <c r="Q1282" s="110">
        <f t="shared" si="38"/>
        <v>1846</v>
      </c>
      <c r="R1282" s="111">
        <f t="shared" ca="1" si="39"/>
        <v>1285</v>
      </c>
      <c r="S1282" s="112">
        <f>IF(U1282&gt;0,ROUND((U1282),0),ROUND((P1282*$P$1),0))</f>
        <v>950</v>
      </c>
      <c r="T1282" s="113">
        <f ca="1">O1282*S1282</f>
        <v>0</v>
      </c>
      <c r="U1282" s="114">
        <f>VLOOKUP(C1282,Лист2!A$1:B$899,2,FALSE)</f>
        <v>950</v>
      </c>
      <c r="V1282" s="114"/>
      <c r="W1282" s="114"/>
      <c r="X1282" s="114"/>
      <c r="Y1282" s="114"/>
      <c r="Z1282" s="114"/>
    </row>
    <row r="1283" spans="1:26" customFormat="1" ht="17.25" thickBot="1" x14ac:dyDescent="0.3">
      <c r="A1283" s="138"/>
      <c r="B1283" s="141"/>
      <c r="C1283" s="115"/>
      <c r="D1283" s="134" t="s">
        <v>24</v>
      </c>
      <c r="E1283" s="144"/>
      <c r="F1283" s="131"/>
      <c r="G1283" s="144"/>
      <c r="H1283" s="131"/>
      <c r="I1283" s="131"/>
      <c r="J1283" s="131"/>
      <c r="K1283" s="131"/>
      <c r="L1283" s="131"/>
      <c r="M1283" s="131"/>
      <c r="N1283" s="131"/>
      <c r="O1283" s="118" t="str">
        <f ca="1">IF(D1283="цвет",SUM(O1284:INDIRECT("N"&amp;R1283)),IF(SUM(E1283:N1283)=0,"",SUM(E1283:N1283)))</f>
        <v/>
      </c>
      <c r="P1283" s="109" t="s">
        <v>54</v>
      </c>
      <c r="Q1283" s="110">
        <f t="shared" si="38"/>
        <v>1846</v>
      </c>
      <c r="R1283" s="111">
        <f t="shared" ca="1" si="39"/>
        <v>1285</v>
      </c>
      <c r="S1283" s="119"/>
      <c r="T1283" s="120"/>
      <c r="U1283" s="114" t="e">
        <f>VLOOKUP(C1283,Лист2!A$1:B$899,2,FALSE)</f>
        <v>#N/A</v>
      </c>
      <c r="V1283" s="114"/>
      <c r="W1283" s="114"/>
      <c r="X1283" s="114"/>
      <c r="Y1283" s="114"/>
      <c r="Z1283" s="114"/>
    </row>
    <row r="1284" spans="1:26" customFormat="1" ht="135" customHeight="1" x14ac:dyDescent="0.25">
      <c r="A1284" s="138"/>
      <c r="B1284" s="141"/>
      <c r="C1284" s="115"/>
      <c r="D1284" s="250" t="s">
        <v>452</v>
      </c>
      <c r="E1284" s="251"/>
      <c r="F1284" s="251"/>
      <c r="G1284" s="251"/>
      <c r="H1284" s="251"/>
      <c r="I1284" s="251"/>
      <c r="J1284" s="251"/>
      <c r="K1284" s="251"/>
      <c r="L1284" s="251"/>
      <c r="M1284" s="251"/>
      <c r="N1284" s="252"/>
      <c r="O1284" s="118" t="str">
        <f ca="1">IF(D1284="цвет",SUM(O1285:INDIRECT("N"&amp;R1284)),IF(SUM(E1284:N1284)=0,"",SUM(E1284:N1284)))</f>
        <v/>
      </c>
      <c r="P1284" s="109" t="s">
        <v>54</v>
      </c>
      <c r="Q1284" s="110">
        <f t="shared" si="38"/>
        <v>1846</v>
      </c>
      <c r="R1284" s="111">
        <f t="shared" ca="1" si="39"/>
        <v>1285</v>
      </c>
      <c r="S1284" s="119"/>
      <c r="T1284" s="120"/>
      <c r="U1284" s="114" t="e">
        <f>VLOOKUP(C1284,Лист2!A$1:B$899,2,FALSE)</f>
        <v>#N/A</v>
      </c>
      <c r="V1284" s="114"/>
      <c r="W1284" s="114"/>
      <c r="X1284" s="114"/>
      <c r="Y1284" s="114"/>
      <c r="Z1284" s="114"/>
    </row>
    <row r="1285" spans="1:26" customFormat="1" ht="17.45" customHeight="1" thickBot="1" x14ac:dyDescent="0.3">
      <c r="A1285" s="138"/>
      <c r="B1285" s="143"/>
      <c r="C1285" s="121"/>
      <c r="D1285" s="219" t="str">
        <f>HYPERLINK("https://miamia.ru/search/index.php?q="&amp;Q1285&amp;"&amp;s=Поиск?utm_source=Excel&amp;utm_medium=Nalichie&amp;utm_content="&amp;Q1285&amp;"","Посмотреть большую фотографию на сайте")</f>
        <v>Посмотреть большую фотографию на сайте</v>
      </c>
      <c r="E1285" s="220"/>
      <c r="F1285" s="220"/>
      <c r="G1285" s="220"/>
      <c r="H1285" s="220"/>
      <c r="I1285" s="220"/>
      <c r="J1285" s="220"/>
      <c r="K1285" s="220"/>
      <c r="L1285" s="220"/>
      <c r="M1285" s="220"/>
      <c r="N1285" s="221"/>
      <c r="O1285" s="118" t="str">
        <f ca="1">IF(D1285="цвет",SUM(O1286:INDIRECT("N"&amp;R1285)),IF(SUM(E1285:N1285)=0,"",SUM(E1285:N1285)))</f>
        <v/>
      </c>
      <c r="P1285" s="109" t="s">
        <v>54</v>
      </c>
      <c r="Q1285" s="110">
        <f t="shared" si="38"/>
        <v>1846</v>
      </c>
      <c r="R1285" s="111">
        <f t="shared" ca="1" si="39"/>
        <v>1285</v>
      </c>
      <c r="S1285" s="119"/>
      <c r="T1285" s="120"/>
      <c r="U1285" s="114" t="e">
        <f>VLOOKUP(C1285,Лист2!A$1:B$899,2,FALSE)</f>
        <v>#N/A</v>
      </c>
      <c r="V1285" s="114"/>
      <c r="W1285" s="114"/>
      <c r="X1285" s="114"/>
      <c r="Y1285" s="114"/>
      <c r="Z1285" s="114"/>
    </row>
    <row r="1286" spans="1:26" ht="23.1" customHeight="1" thickBot="1" x14ac:dyDescent="0.3">
      <c r="A1286" s="67"/>
      <c r="B1286" s="50" t="s">
        <v>59</v>
      </c>
      <c r="C1286" s="51"/>
      <c r="D1286" s="52"/>
      <c r="E1286" s="53"/>
      <c r="F1286" s="53"/>
      <c r="G1286" s="53"/>
      <c r="H1286" s="53"/>
      <c r="I1286" s="53"/>
      <c r="J1286" s="53"/>
      <c r="K1286" s="53"/>
      <c r="L1286" s="53"/>
      <c r="M1286" s="53"/>
      <c r="N1286" s="54"/>
      <c r="O1286" s="77" t="str">
        <f ca="1">IF(D1286="цвет",SUM(O1287:INDIRECT("N"&amp;R1286)),IF(SUM(E1286:N1286)=0,"",SUM(E1286:N1286)))</f>
        <v/>
      </c>
      <c r="P1286" s="55" t="s">
        <v>54</v>
      </c>
      <c r="Q1286" s="43">
        <f t="shared" si="38"/>
        <v>1846</v>
      </c>
      <c r="R1286" s="57">
        <f t="shared" ca="1" si="39"/>
        <v>1290</v>
      </c>
      <c r="U1286" s="114" t="e">
        <f>VLOOKUP(C1286,Лист2!A$1:B$899,2,FALSE)</f>
        <v>#N/A</v>
      </c>
    </row>
    <row r="1287" spans="1:26" ht="17.25" thickBot="1" x14ac:dyDescent="0.3">
      <c r="A1287" s="69"/>
      <c r="B1287" s="230" t="s">
        <v>58</v>
      </c>
      <c r="C1287" s="70">
        <v>6372</v>
      </c>
      <c r="D1287" s="83" t="s">
        <v>9</v>
      </c>
      <c r="E1287" s="84" t="s">
        <v>10</v>
      </c>
      <c r="F1287" s="84" t="s">
        <v>11</v>
      </c>
      <c r="G1287" s="84" t="s">
        <v>12</v>
      </c>
      <c r="H1287" s="61" t="s">
        <v>13</v>
      </c>
      <c r="I1287" s="10" t="s">
        <v>14</v>
      </c>
      <c r="J1287" s="10" t="s">
        <v>15</v>
      </c>
      <c r="K1287" s="84"/>
      <c r="L1287" s="10"/>
      <c r="M1287" s="84"/>
      <c r="N1287" s="85"/>
      <c r="O1287" s="65">
        <f ca="1">IF(D1287="цвет",SUM(O1288:INDIRECT("N"&amp;R1287)),IF(SUM(E1287:N1287)=0,"",SUM(E1287:N1287)))</f>
        <v>0</v>
      </c>
      <c r="P1287" s="55">
        <v>1807</v>
      </c>
      <c r="Q1287" s="43">
        <f t="shared" si="38"/>
        <v>6372</v>
      </c>
      <c r="R1287" s="57">
        <f t="shared" ca="1" si="39"/>
        <v>1290</v>
      </c>
      <c r="S1287" s="71">
        <f>IF(U1287&gt;0,ROUND((U1287),0),ROUND((P1287*$P$1),0))</f>
        <v>750</v>
      </c>
      <c r="T1287" s="72">
        <f ca="1">O1287*S1287</f>
        <v>0</v>
      </c>
      <c r="U1287" s="114">
        <f>VLOOKUP(C1287,Лист2!A$1:B$899,2,FALSE)</f>
        <v>750</v>
      </c>
    </row>
    <row r="1288" spans="1:26" ht="17.25" thickBot="1" x14ac:dyDescent="0.3">
      <c r="A1288" s="69"/>
      <c r="B1288" s="231"/>
      <c r="C1288" s="62"/>
      <c r="D1288" s="4" t="s">
        <v>29</v>
      </c>
      <c r="E1288" s="144"/>
      <c r="F1288" s="5"/>
      <c r="G1288" s="5"/>
      <c r="H1288" s="5"/>
      <c r="I1288" s="5"/>
      <c r="J1288" s="5"/>
      <c r="K1288" s="5"/>
      <c r="L1288" s="5"/>
      <c r="M1288" s="5"/>
      <c r="N1288" s="5"/>
      <c r="O1288" s="77" t="str">
        <f ca="1">IF(D1288="цвет",SUM(O1289:INDIRECT("N"&amp;R1288)),IF(SUM(E1288:N1288)=0,"",SUM(E1288:N1288)))</f>
        <v/>
      </c>
      <c r="P1288" s="55" t="s">
        <v>54</v>
      </c>
      <c r="Q1288" s="43">
        <f t="shared" si="38"/>
        <v>6372</v>
      </c>
      <c r="R1288" s="57">
        <f t="shared" ca="1" si="39"/>
        <v>1290</v>
      </c>
      <c r="S1288" s="56"/>
      <c r="T1288" s="63"/>
      <c r="U1288" s="114" t="e">
        <f>VLOOKUP(C1288,Лист2!A$1:B$899,2,FALSE)</f>
        <v>#N/A</v>
      </c>
    </row>
    <row r="1289" spans="1:26" ht="135" customHeight="1" x14ac:dyDescent="0.25">
      <c r="A1289" s="69"/>
      <c r="B1289" s="231"/>
      <c r="C1289" s="62"/>
      <c r="D1289" s="222" t="s">
        <v>233</v>
      </c>
      <c r="E1289" s="223"/>
      <c r="F1289" s="223"/>
      <c r="G1289" s="223"/>
      <c r="H1289" s="223"/>
      <c r="I1289" s="223"/>
      <c r="J1289" s="223"/>
      <c r="K1289" s="223"/>
      <c r="L1289" s="223"/>
      <c r="M1289" s="223"/>
      <c r="N1289" s="224"/>
      <c r="O1289" s="77" t="str">
        <f ca="1">IF(D1289="цвет",SUM(O1290:INDIRECT("N"&amp;R1289)),IF(SUM(E1289:N1289)=0,"",SUM(E1289:N1289)))</f>
        <v/>
      </c>
      <c r="P1289" s="55" t="s">
        <v>54</v>
      </c>
      <c r="Q1289" s="43">
        <f t="shared" si="38"/>
        <v>6372</v>
      </c>
      <c r="R1289" s="57">
        <f t="shared" ca="1" si="39"/>
        <v>1290</v>
      </c>
      <c r="S1289" s="56"/>
      <c r="T1289" s="63"/>
      <c r="U1289" s="114" t="e">
        <f>VLOOKUP(C1289,Лист2!A$1:B$899,2,FALSE)</f>
        <v>#N/A</v>
      </c>
    </row>
    <row r="1290" spans="1:26" ht="17.45" customHeight="1" thickBot="1" x14ac:dyDescent="0.3">
      <c r="A1290" s="69"/>
      <c r="B1290" s="243"/>
      <c r="C1290" s="6"/>
      <c r="D1290" s="219" t="str">
        <f>HYPERLINK("https://miamia.ru/search/index.php?q="&amp;Q1290&amp;"&amp;s=Поиск?utm_source=Excel&amp;utm_medium=Nalichie&amp;utm_content="&amp;Q1290&amp;"","Посмотреть большую фотографию на сайте")</f>
        <v>Посмотреть большую фотографию на сайте</v>
      </c>
      <c r="E1290" s="220"/>
      <c r="F1290" s="220"/>
      <c r="G1290" s="220"/>
      <c r="H1290" s="220"/>
      <c r="I1290" s="220"/>
      <c r="J1290" s="220"/>
      <c r="K1290" s="220"/>
      <c r="L1290" s="220"/>
      <c r="M1290" s="220"/>
      <c r="N1290" s="221"/>
      <c r="O1290" s="77" t="str">
        <f ca="1">IF(D1290="цвет",SUM(O1291:INDIRECT("N"&amp;R1290)),IF(SUM(E1290:N1290)=0,"",SUM(E1290:N1290)))</f>
        <v/>
      </c>
      <c r="P1290" s="55" t="s">
        <v>54</v>
      </c>
      <c r="Q1290" s="43">
        <f t="shared" si="38"/>
        <v>6372</v>
      </c>
      <c r="R1290" s="57">
        <f t="shared" ca="1" si="39"/>
        <v>1290</v>
      </c>
      <c r="S1290" s="56"/>
      <c r="T1290" s="63"/>
      <c r="U1290" s="114" t="e">
        <f>VLOOKUP(C1290,Лист2!A$1:B$899,2,FALSE)</f>
        <v>#N/A</v>
      </c>
    </row>
    <row r="1291" spans="1:26" ht="17.25" thickBot="1" x14ac:dyDescent="0.3">
      <c r="A1291" s="69"/>
      <c r="B1291" s="230" t="s">
        <v>58</v>
      </c>
      <c r="C1291" s="70">
        <v>6373</v>
      </c>
      <c r="D1291" s="83" t="s">
        <v>9</v>
      </c>
      <c r="E1291" s="84" t="s">
        <v>10</v>
      </c>
      <c r="F1291" s="84" t="s">
        <v>17</v>
      </c>
      <c r="G1291" s="84" t="s">
        <v>18</v>
      </c>
      <c r="H1291" s="84" t="s">
        <v>19</v>
      </c>
      <c r="I1291" s="84" t="s">
        <v>22</v>
      </c>
      <c r="J1291" s="10"/>
      <c r="K1291" s="84"/>
      <c r="L1291" s="10"/>
      <c r="M1291" s="84"/>
      <c r="N1291" s="85"/>
      <c r="O1291" s="65">
        <f ca="1">IF(D1291="цвет",SUM(O1292:INDIRECT("N"&amp;R1291)),IF(SUM(E1291:N1291)=0,"",SUM(E1291:N1291)))</f>
        <v>0</v>
      </c>
      <c r="P1291" s="55">
        <v>2582</v>
      </c>
      <c r="Q1291" s="43">
        <f t="shared" ref="Q1291:Q1354" si="40">IF(C1291&lt;&gt;0,C1291,Q1290)</f>
        <v>6373</v>
      </c>
      <c r="R1291" s="57">
        <f t="shared" ref="R1291:R1354" ca="1" si="41">IF(D1291="Посмотреть большую фотографию на сайте",CELL("строка",O1291),R1292)</f>
        <v>1294</v>
      </c>
      <c r="S1291" s="71">
        <f>IF(U1291&gt;0,ROUND((U1291),0),ROUND((P1291*$P$1),0))</f>
        <v>850</v>
      </c>
      <c r="T1291" s="72">
        <f ca="1">O1291*S1291</f>
        <v>0</v>
      </c>
      <c r="U1291" s="114">
        <f>VLOOKUP(C1291,Лист2!A$1:B$899,2,FALSE)</f>
        <v>850</v>
      </c>
    </row>
    <row r="1292" spans="1:26" ht="17.25" thickBot="1" x14ac:dyDescent="0.3">
      <c r="A1292" s="69"/>
      <c r="B1292" s="231"/>
      <c r="C1292" s="62"/>
      <c r="D1292" s="4" t="s">
        <v>29</v>
      </c>
      <c r="E1292" s="144"/>
      <c r="F1292" s="5"/>
      <c r="G1292" s="5"/>
      <c r="H1292" s="144"/>
      <c r="I1292" s="5"/>
      <c r="J1292" s="5"/>
      <c r="K1292" s="5"/>
      <c r="L1292" s="5"/>
      <c r="M1292" s="5"/>
      <c r="N1292" s="5"/>
      <c r="O1292" s="77" t="str">
        <f ca="1">IF(D1292="цвет",SUM(O1293:INDIRECT("N"&amp;R1292)),IF(SUM(E1292:N1292)=0,"",SUM(E1292:N1292)))</f>
        <v/>
      </c>
      <c r="P1292" s="55" t="s">
        <v>54</v>
      </c>
      <c r="Q1292" s="43">
        <f t="shared" si="40"/>
        <v>6373</v>
      </c>
      <c r="R1292" s="57">
        <f t="shared" ca="1" si="41"/>
        <v>1294</v>
      </c>
      <c r="S1292" s="56"/>
      <c r="T1292" s="63"/>
      <c r="U1292" s="114" t="e">
        <f>VLOOKUP(C1292,Лист2!A$1:B$899,2,FALSE)</f>
        <v>#N/A</v>
      </c>
    </row>
    <row r="1293" spans="1:26" ht="135" customHeight="1" x14ac:dyDescent="0.25">
      <c r="A1293" s="69"/>
      <c r="B1293" s="231"/>
      <c r="C1293" s="62"/>
      <c r="D1293" s="222" t="s">
        <v>234</v>
      </c>
      <c r="E1293" s="223"/>
      <c r="F1293" s="223"/>
      <c r="G1293" s="223"/>
      <c r="H1293" s="223"/>
      <c r="I1293" s="223"/>
      <c r="J1293" s="223"/>
      <c r="K1293" s="223"/>
      <c r="L1293" s="223"/>
      <c r="M1293" s="223"/>
      <c r="N1293" s="224"/>
      <c r="O1293" s="77" t="str">
        <f ca="1">IF(D1293="цвет",SUM(O1294:INDIRECT("N"&amp;R1293)),IF(SUM(E1293:N1293)=0,"",SUM(E1293:N1293)))</f>
        <v/>
      </c>
      <c r="P1293" s="55" t="s">
        <v>54</v>
      </c>
      <c r="Q1293" s="43">
        <f t="shared" si="40"/>
        <v>6373</v>
      </c>
      <c r="R1293" s="57">
        <f t="shared" ca="1" si="41"/>
        <v>1294</v>
      </c>
      <c r="S1293" s="56"/>
      <c r="T1293" s="63"/>
      <c r="U1293" s="114" t="e">
        <f>VLOOKUP(C1293,Лист2!A$1:B$899,2,FALSE)</f>
        <v>#N/A</v>
      </c>
    </row>
    <row r="1294" spans="1:26" ht="17.45" customHeight="1" thickBot="1" x14ac:dyDescent="0.3">
      <c r="A1294" s="69"/>
      <c r="B1294" s="243"/>
      <c r="C1294" s="6"/>
      <c r="D1294" s="219" t="str">
        <f>HYPERLINK("https://miamia.ru/search/index.php?q="&amp;Q1294&amp;"&amp;s=Поиск?utm_source=Excel&amp;utm_medium=Nalichie&amp;utm_content="&amp;Q1294&amp;"","Посмотреть большую фотографию на сайте")</f>
        <v>Посмотреть большую фотографию на сайте</v>
      </c>
      <c r="E1294" s="220"/>
      <c r="F1294" s="220"/>
      <c r="G1294" s="220"/>
      <c r="H1294" s="220"/>
      <c r="I1294" s="220"/>
      <c r="J1294" s="220"/>
      <c r="K1294" s="220"/>
      <c r="L1294" s="220"/>
      <c r="M1294" s="220"/>
      <c r="N1294" s="221"/>
      <c r="O1294" s="77" t="str">
        <f ca="1">IF(D1294="цвет",SUM(O1295:INDIRECT("N"&amp;R1294)),IF(SUM(E1294:N1294)=0,"",SUM(E1294:N1294)))</f>
        <v/>
      </c>
      <c r="P1294" s="55" t="s">
        <v>54</v>
      </c>
      <c r="Q1294" s="43">
        <f t="shared" si="40"/>
        <v>6373</v>
      </c>
      <c r="R1294" s="57">
        <f t="shared" ca="1" si="41"/>
        <v>1294</v>
      </c>
      <c r="S1294" s="56"/>
      <c r="T1294" s="63"/>
      <c r="U1294" s="114" t="e">
        <f>VLOOKUP(C1294,Лист2!A$1:B$899,2,FALSE)</f>
        <v>#N/A</v>
      </c>
    </row>
    <row r="1295" spans="1:26" ht="17.25" thickBot="1" x14ac:dyDescent="0.3">
      <c r="A1295" s="69"/>
      <c r="B1295" s="230" t="s">
        <v>58</v>
      </c>
      <c r="C1295" s="70">
        <v>6374</v>
      </c>
      <c r="D1295" s="83" t="s">
        <v>9</v>
      </c>
      <c r="E1295" s="84" t="s">
        <v>10</v>
      </c>
      <c r="F1295" s="84" t="s">
        <v>11</v>
      </c>
      <c r="G1295" s="84" t="s">
        <v>12</v>
      </c>
      <c r="H1295" s="61" t="s">
        <v>13</v>
      </c>
      <c r="I1295" s="10" t="s">
        <v>14</v>
      </c>
      <c r="J1295" s="84" t="s">
        <v>15</v>
      </c>
      <c r="K1295" s="84" t="s">
        <v>16</v>
      </c>
      <c r="L1295" s="84" t="s">
        <v>20</v>
      </c>
      <c r="M1295" s="84"/>
      <c r="N1295" s="84"/>
      <c r="O1295" s="65">
        <f ca="1">IF(D1295="цвет",SUM(O1296:INDIRECT("N"&amp;R1295)),IF(SUM(E1295:N1295)=0,"",SUM(E1295:N1295)))</f>
        <v>0</v>
      </c>
      <c r="P1295" s="55">
        <v>1548</v>
      </c>
      <c r="Q1295" s="43">
        <f t="shared" si="40"/>
        <v>6374</v>
      </c>
      <c r="R1295" s="57">
        <f t="shared" ca="1" si="41"/>
        <v>1298</v>
      </c>
      <c r="S1295" s="71">
        <f>IF(U1295&gt;0,ROUND((U1295),0),ROUND((P1295*$P$1),0))</f>
        <v>650</v>
      </c>
      <c r="T1295" s="72">
        <f ca="1">O1295*S1295</f>
        <v>0</v>
      </c>
      <c r="U1295" s="114">
        <f>VLOOKUP(C1295,Лист2!A$1:B$899,2,FALSE)</f>
        <v>650</v>
      </c>
    </row>
    <row r="1296" spans="1:26" ht="17.25" thickBot="1" x14ac:dyDescent="0.3">
      <c r="A1296" s="69"/>
      <c r="B1296" s="231"/>
      <c r="C1296" s="62"/>
      <c r="D1296" s="4" t="s">
        <v>29</v>
      </c>
      <c r="E1296" s="275"/>
      <c r="F1296" s="275"/>
      <c r="G1296" s="5"/>
      <c r="H1296" s="5"/>
      <c r="I1296" s="5"/>
      <c r="J1296" s="5"/>
      <c r="K1296" s="5"/>
      <c r="L1296" s="5"/>
      <c r="M1296" s="5"/>
      <c r="N1296" s="5"/>
      <c r="O1296" s="77" t="str">
        <f ca="1">IF(D1296="цвет",SUM(O1297:INDIRECT("N"&amp;R1296)),IF(SUM(E1296:N1296)=0,"",SUM(E1296:N1296)))</f>
        <v/>
      </c>
      <c r="P1296" s="55" t="s">
        <v>54</v>
      </c>
      <c r="Q1296" s="43">
        <f t="shared" si="40"/>
        <v>6374</v>
      </c>
      <c r="R1296" s="57">
        <f t="shared" ca="1" si="41"/>
        <v>1298</v>
      </c>
      <c r="S1296" s="56"/>
      <c r="T1296" s="63"/>
      <c r="U1296" s="114" t="e">
        <f>VLOOKUP(C1296,Лист2!A$1:B$899,2,FALSE)</f>
        <v>#N/A</v>
      </c>
    </row>
    <row r="1297" spans="1:26" ht="135" customHeight="1" x14ac:dyDescent="0.25">
      <c r="A1297" s="69"/>
      <c r="B1297" s="231"/>
      <c r="C1297" s="62"/>
      <c r="D1297" s="222" t="s">
        <v>235</v>
      </c>
      <c r="E1297" s="223"/>
      <c r="F1297" s="223"/>
      <c r="G1297" s="223"/>
      <c r="H1297" s="223"/>
      <c r="I1297" s="223"/>
      <c r="J1297" s="223"/>
      <c r="K1297" s="223"/>
      <c r="L1297" s="223"/>
      <c r="M1297" s="223"/>
      <c r="N1297" s="224"/>
      <c r="O1297" s="77" t="str">
        <f ca="1">IF(D1297="цвет",SUM(O1298:INDIRECT("N"&amp;R1297)),IF(SUM(E1297:N1297)=0,"",SUM(E1297:N1297)))</f>
        <v/>
      </c>
      <c r="P1297" s="55" t="s">
        <v>54</v>
      </c>
      <c r="Q1297" s="43">
        <f t="shared" si="40"/>
        <v>6374</v>
      </c>
      <c r="R1297" s="57">
        <f t="shared" ca="1" si="41"/>
        <v>1298</v>
      </c>
      <c r="S1297" s="56"/>
      <c r="T1297" s="63"/>
      <c r="U1297" s="114" t="e">
        <f>VLOOKUP(C1297,Лист2!A$1:B$899,2,FALSE)</f>
        <v>#N/A</v>
      </c>
    </row>
    <row r="1298" spans="1:26" ht="17.45" customHeight="1" thickBot="1" x14ac:dyDescent="0.3">
      <c r="A1298" s="69"/>
      <c r="B1298" s="233"/>
      <c r="C1298" s="6"/>
      <c r="D1298" s="219" t="str">
        <f>HYPERLINK("https://miamia.ru/search/index.php?q="&amp;Q1298&amp;"&amp;s=Поиск?utm_source=Excel&amp;utm_medium=Nalichie&amp;utm_content="&amp;Q1298&amp;"","Посмотреть большую фотографию на сайте")</f>
        <v>Посмотреть большую фотографию на сайте</v>
      </c>
      <c r="E1298" s="220"/>
      <c r="F1298" s="220"/>
      <c r="G1298" s="220"/>
      <c r="H1298" s="220"/>
      <c r="I1298" s="220"/>
      <c r="J1298" s="220"/>
      <c r="K1298" s="220"/>
      <c r="L1298" s="220"/>
      <c r="M1298" s="220"/>
      <c r="N1298" s="221"/>
      <c r="O1298" s="77" t="str">
        <f ca="1">IF(D1298="цвет",SUM(O1299:INDIRECT("N"&amp;R1298)),IF(SUM(E1298:N1298)=0,"",SUM(E1298:N1298)))</f>
        <v/>
      </c>
      <c r="P1298" s="55" t="s">
        <v>54</v>
      </c>
      <c r="Q1298" s="43">
        <f t="shared" si="40"/>
        <v>6374</v>
      </c>
      <c r="R1298" s="57">
        <f t="shared" ca="1" si="41"/>
        <v>1298</v>
      </c>
      <c r="S1298" s="56"/>
      <c r="T1298" s="63"/>
      <c r="U1298" s="114" t="e">
        <f>VLOOKUP(C1298,Лист2!A$1:B$899,2,FALSE)</f>
        <v>#N/A</v>
      </c>
    </row>
    <row r="1299" spans="1:26" ht="17.25" thickBot="1" x14ac:dyDescent="0.3">
      <c r="A1299" s="69"/>
      <c r="B1299" s="230" t="s">
        <v>58</v>
      </c>
      <c r="C1299" s="70">
        <v>6376</v>
      </c>
      <c r="D1299" s="83" t="s">
        <v>9</v>
      </c>
      <c r="E1299" s="84" t="s">
        <v>10</v>
      </c>
      <c r="F1299" s="84" t="s">
        <v>11</v>
      </c>
      <c r="G1299" s="84" t="s">
        <v>12</v>
      </c>
      <c r="H1299" s="61" t="s">
        <v>13</v>
      </c>
      <c r="I1299" s="10" t="s">
        <v>14</v>
      </c>
      <c r="J1299" s="84" t="s">
        <v>15</v>
      </c>
      <c r="K1299" s="84" t="s">
        <v>16</v>
      </c>
      <c r="L1299" s="84" t="s">
        <v>20</v>
      </c>
      <c r="M1299" s="84"/>
      <c r="N1299" s="84"/>
      <c r="O1299" s="65">
        <f ca="1">IF(D1299="цвет",SUM(O1300:INDIRECT("N"&amp;R1299)),IF(SUM(E1299:N1299)=0,"",SUM(E1299:N1299)))</f>
        <v>0</v>
      </c>
      <c r="P1299" s="55">
        <v>2711</v>
      </c>
      <c r="Q1299" s="43">
        <f t="shared" si="40"/>
        <v>6376</v>
      </c>
      <c r="R1299" s="57">
        <f t="shared" ca="1" si="41"/>
        <v>1302</v>
      </c>
      <c r="S1299" s="71">
        <f>IF(U1299&gt;0,ROUND((U1299),0),ROUND((P1299*$P$1),0))</f>
        <v>950</v>
      </c>
      <c r="T1299" s="72">
        <f ca="1">O1299*S1299</f>
        <v>0</v>
      </c>
      <c r="U1299" s="114">
        <f>VLOOKUP(C1299,Лист2!A$1:B$899,2,FALSE)</f>
        <v>950</v>
      </c>
    </row>
    <row r="1300" spans="1:26" ht="17.25" thickBot="1" x14ac:dyDescent="0.3">
      <c r="A1300" s="69"/>
      <c r="B1300" s="231"/>
      <c r="C1300" s="62"/>
      <c r="D1300" s="4" t="s">
        <v>29</v>
      </c>
      <c r="E1300" s="275"/>
      <c r="F1300" s="275"/>
      <c r="G1300" s="275"/>
      <c r="H1300" s="144"/>
      <c r="I1300" s="5"/>
      <c r="J1300" s="5"/>
      <c r="K1300" s="5"/>
      <c r="L1300" s="5"/>
      <c r="M1300" s="5"/>
      <c r="N1300" s="5"/>
      <c r="O1300" s="77" t="str">
        <f ca="1">IF(D1300="цвет",SUM(O1301:INDIRECT("N"&amp;R1300)),IF(SUM(E1300:N1300)=0,"",SUM(E1300:N1300)))</f>
        <v/>
      </c>
      <c r="P1300" s="55" t="s">
        <v>54</v>
      </c>
      <c r="Q1300" s="43">
        <f t="shared" si="40"/>
        <v>6376</v>
      </c>
      <c r="R1300" s="57">
        <f t="shared" ca="1" si="41"/>
        <v>1302</v>
      </c>
      <c r="S1300" s="56"/>
      <c r="T1300" s="63"/>
      <c r="U1300" s="114" t="e">
        <f>VLOOKUP(C1300,Лист2!A$1:B$899,2,FALSE)</f>
        <v>#N/A</v>
      </c>
    </row>
    <row r="1301" spans="1:26" ht="135" customHeight="1" x14ac:dyDescent="0.25">
      <c r="A1301" s="69"/>
      <c r="B1301" s="231"/>
      <c r="C1301" s="62"/>
      <c r="D1301" s="222" t="s">
        <v>236</v>
      </c>
      <c r="E1301" s="223"/>
      <c r="F1301" s="223"/>
      <c r="G1301" s="223"/>
      <c r="H1301" s="223"/>
      <c r="I1301" s="223"/>
      <c r="J1301" s="223"/>
      <c r="K1301" s="223"/>
      <c r="L1301" s="223"/>
      <c r="M1301" s="223"/>
      <c r="N1301" s="224"/>
      <c r="O1301" s="77" t="str">
        <f ca="1">IF(D1301="цвет",SUM(O1302:INDIRECT("N"&amp;R1301)),IF(SUM(E1301:N1301)=0,"",SUM(E1301:N1301)))</f>
        <v/>
      </c>
      <c r="P1301" s="55" t="s">
        <v>54</v>
      </c>
      <c r="Q1301" s="43">
        <f t="shared" si="40"/>
        <v>6376</v>
      </c>
      <c r="R1301" s="57">
        <f t="shared" ca="1" si="41"/>
        <v>1302</v>
      </c>
      <c r="S1301" s="56"/>
      <c r="T1301" s="63"/>
      <c r="U1301" s="114" t="e">
        <f>VLOOKUP(C1301,Лист2!A$1:B$899,2,FALSE)</f>
        <v>#N/A</v>
      </c>
    </row>
    <row r="1302" spans="1:26" ht="17.45" customHeight="1" thickBot="1" x14ac:dyDescent="0.3">
      <c r="A1302" s="69"/>
      <c r="B1302" s="233"/>
      <c r="C1302" s="6"/>
      <c r="D1302" s="219" t="str">
        <f>HYPERLINK("https://miamia.ru/search/index.php?q="&amp;Q1302&amp;"&amp;s=Поиск?utm_source=Excel&amp;utm_medium=Nalichie&amp;utm_content="&amp;Q1302&amp;"","Посмотреть большую фотографию на сайте")</f>
        <v>Посмотреть большую фотографию на сайте</v>
      </c>
      <c r="E1302" s="220"/>
      <c r="F1302" s="220"/>
      <c r="G1302" s="220"/>
      <c r="H1302" s="220"/>
      <c r="I1302" s="220"/>
      <c r="J1302" s="220"/>
      <c r="K1302" s="220"/>
      <c r="L1302" s="220"/>
      <c r="M1302" s="220"/>
      <c r="N1302" s="221"/>
      <c r="O1302" s="77" t="str">
        <f ca="1">IF(D1302="цвет",SUM(O1303:INDIRECT("N"&amp;R1302)),IF(SUM(E1302:N1302)=0,"",SUM(E1302:N1302)))</f>
        <v/>
      </c>
      <c r="P1302" s="55" t="s">
        <v>54</v>
      </c>
      <c r="Q1302" s="43">
        <f t="shared" si="40"/>
        <v>6376</v>
      </c>
      <c r="R1302" s="57">
        <f t="shared" ca="1" si="41"/>
        <v>1302</v>
      </c>
      <c r="S1302" s="56"/>
      <c r="T1302" s="63"/>
      <c r="U1302" s="114" t="e">
        <f>VLOOKUP(C1302,Лист2!A$1:B$899,2,FALSE)</f>
        <v>#N/A</v>
      </c>
    </row>
    <row r="1303" spans="1:26" ht="23.1" customHeight="1" thickBot="1" x14ac:dyDescent="0.3">
      <c r="A1303" s="67"/>
      <c r="B1303" s="50" t="s">
        <v>159</v>
      </c>
      <c r="C1303" s="51"/>
      <c r="D1303" s="52"/>
      <c r="E1303" s="53"/>
      <c r="F1303" s="53"/>
      <c r="G1303" s="53"/>
      <c r="H1303" s="53"/>
      <c r="I1303" s="53"/>
      <c r="J1303" s="53"/>
      <c r="K1303" s="53"/>
      <c r="L1303" s="53"/>
      <c r="M1303" s="53"/>
      <c r="N1303" s="54"/>
      <c r="O1303" s="77" t="str">
        <f ca="1">IF(D1303="цвет",SUM(O1304:INDIRECT("N"&amp;R1303)),IF(SUM(E1303:N1303)=0,"",SUM(E1303:N1303)))</f>
        <v/>
      </c>
      <c r="P1303" s="55" t="s">
        <v>54</v>
      </c>
      <c r="Q1303" s="43">
        <f t="shared" si="40"/>
        <v>6376</v>
      </c>
      <c r="R1303" s="57">
        <f t="shared" ca="1" si="41"/>
        <v>1307</v>
      </c>
      <c r="U1303" s="114" t="e">
        <f>VLOOKUP(C1303,Лист2!A$1:B$899,2,FALSE)</f>
        <v>#N/A</v>
      </c>
    </row>
    <row r="1304" spans="1:26" customFormat="1" ht="17.25" thickBot="1" x14ac:dyDescent="0.3">
      <c r="A1304" s="138"/>
      <c r="B1304" s="140" t="s">
        <v>143</v>
      </c>
      <c r="C1304" s="132">
        <v>5230</v>
      </c>
      <c r="D1304" s="104" t="s">
        <v>9</v>
      </c>
      <c r="E1304" s="105" t="s">
        <v>17</v>
      </c>
      <c r="F1304" s="105" t="s">
        <v>18</v>
      </c>
      <c r="G1304" s="105"/>
      <c r="H1304" s="105"/>
      <c r="I1304" s="105"/>
      <c r="J1304" s="105"/>
      <c r="K1304" s="105"/>
      <c r="L1304" s="105"/>
      <c r="M1304" s="105"/>
      <c r="N1304" s="107"/>
      <c r="O1304" s="108">
        <f ca="1">IF(D1304="цвет",SUM(O1305:INDIRECT("N"&amp;R1304)),IF(SUM(E1304:N1304)=0,"",SUM(E1304:N1304)))</f>
        <v>0</v>
      </c>
      <c r="P1304" s="109">
        <v>2582</v>
      </c>
      <c r="Q1304" s="110">
        <f t="shared" si="40"/>
        <v>5230</v>
      </c>
      <c r="R1304" s="111">
        <f t="shared" ca="1" si="41"/>
        <v>1307</v>
      </c>
      <c r="S1304" s="112">
        <f>IF(U1304&gt;0,ROUND((U1304),0),ROUND((P1304*$P$1),0))</f>
        <v>898</v>
      </c>
      <c r="T1304" s="113">
        <f ca="1">O1304*S1304</f>
        <v>0</v>
      </c>
      <c r="U1304" s="114">
        <f>VLOOKUP(C1304,Лист2!A$1:B$899,2,FALSE)</f>
        <v>898</v>
      </c>
      <c r="V1304" s="114"/>
      <c r="W1304" s="114"/>
      <c r="X1304" s="114"/>
      <c r="Y1304" s="114"/>
      <c r="Z1304" s="114"/>
    </row>
    <row r="1305" spans="1:26" customFormat="1" ht="17.25" thickBot="1" x14ac:dyDescent="0.3">
      <c r="A1305" s="138"/>
      <c r="B1305" s="141"/>
      <c r="C1305" s="115"/>
      <c r="D1305" s="134" t="s">
        <v>144</v>
      </c>
      <c r="E1305" s="144"/>
      <c r="F1305" s="144"/>
      <c r="G1305" s="131"/>
      <c r="H1305" s="131"/>
      <c r="I1305" s="131"/>
      <c r="J1305" s="131"/>
      <c r="K1305" s="131"/>
      <c r="L1305" s="131"/>
      <c r="M1305" s="131"/>
      <c r="N1305" s="131"/>
      <c r="O1305" s="118" t="str">
        <f ca="1">IF(D1305="цвет",SUM(O1306:INDIRECT("N"&amp;R1305)),IF(SUM(E1305:N1305)=0,"",SUM(E1305:N1305)))</f>
        <v/>
      </c>
      <c r="P1305" s="109" t="s">
        <v>54</v>
      </c>
      <c r="Q1305" s="110">
        <f t="shared" si="40"/>
        <v>5230</v>
      </c>
      <c r="R1305" s="111">
        <f t="shared" ca="1" si="41"/>
        <v>1307</v>
      </c>
      <c r="S1305" s="119"/>
      <c r="T1305" s="120"/>
      <c r="U1305" s="114" t="e">
        <f>VLOOKUP(C1305,Лист2!A$1:B$899,2,FALSE)</f>
        <v>#N/A</v>
      </c>
      <c r="V1305" s="114"/>
      <c r="W1305" s="114"/>
      <c r="X1305" s="114"/>
      <c r="Y1305" s="114"/>
      <c r="Z1305" s="114"/>
    </row>
    <row r="1306" spans="1:26" customFormat="1" ht="135" customHeight="1" x14ac:dyDescent="0.25">
      <c r="A1306" s="138"/>
      <c r="B1306" s="141"/>
      <c r="C1306" s="115"/>
      <c r="D1306" s="250" t="s">
        <v>459</v>
      </c>
      <c r="E1306" s="251"/>
      <c r="F1306" s="251"/>
      <c r="G1306" s="251"/>
      <c r="H1306" s="251"/>
      <c r="I1306" s="251"/>
      <c r="J1306" s="251"/>
      <c r="K1306" s="251"/>
      <c r="L1306" s="251"/>
      <c r="M1306" s="251"/>
      <c r="N1306" s="252"/>
      <c r="O1306" s="118" t="str">
        <f ca="1">IF(D1306="цвет",SUM(O1307:INDIRECT("N"&amp;R1306)),IF(SUM(E1306:N1306)=0,"",SUM(E1306:N1306)))</f>
        <v/>
      </c>
      <c r="P1306" s="109" t="s">
        <v>54</v>
      </c>
      <c r="Q1306" s="110">
        <f t="shared" si="40"/>
        <v>5230</v>
      </c>
      <c r="R1306" s="111">
        <f t="shared" ca="1" si="41"/>
        <v>1307</v>
      </c>
      <c r="S1306" s="119"/>
      <c r="T1306" s="120"/>
      <c r="U1306" s="114" t="e">
        <f>VLOOKUP(C1306,Лист2!A$1:B$899,2,FALSE)</f>
        <v>#N/A</v>
      </c>
      <c r="V1306" s="114"/>
      <c r="W1306" s="114"/>
      <c r="X1306" s="114"/>
      <c r="Y1306" s="114"/>
      <c r="Z1306" s="114"/>
    </row>
    <row r="1307" spans="1:26" customFormat="1" ht="17.45" customHeight="1" thickBot="1" x14ac:dyDescent="0.3">
      <c r="A1307" s="138"/>
      <c r="B1307" s="143"/>
      <c r="C1307" s="121"/>
      <c r="D1307" s="219" t="str">
        <f>HYPERLINK("https://miamia.ru/search/index.php?q="&amp;Q1307&amp;"&amp;s=Поиск?utm_source=Excel&amp;utm_medium=Nalichie&amp;utm_content="&amp;Q1307&amp;"","Посмотреть большую фотографию на сайте")</f>
        <v>Посмотреть большую фотографию на сайте</v>
      </c>
      <c r="E1307" s="220"/>
      <c r="F1307" s="220"/>
      <c r="G1307" s="220"/>
      <c r="H1307" s="220"/>
      <c r="I1307" s="220"/>
      <c r="J1307" s="220"/>
      <c r="K1307" s="220"/>
      <c r="L1307" s="220"/>
      <c r="M1307" s="220"/>
      <c r="N1307" s="221"/>
      <c r="O1307" s="118" t="str">
        <f ca="1">IF(D1307="цвет",SUM(O1308:INDIRECT("N"&amp;R1307)),IF(SUM(E1307:N1307)=0,"",SUM(E1307:N1307)))</f>
        <v/>
      </c>
      <c r="P1307" s="109" t="s">
        <v>54</v>
      </c>
      <c r="Q1307" s="110">
        <f t="shared" si="40"/>
        <v>5230</v>
      </c>
      <c r="R1307" s="111">
        <f t="shared" ca="1" si="41"/>
        <v>1307</v>
      </c>
      <c r="S1307" s="119"/>
      <c r="T1307" s="120"/>
      <c r="U1307" s="114" t="e">
        <f>VLOOKUP(C1307,Лист2!A$1:B$899,2,FALSE)</f>
        <v>#N/A</v>
      </c>
      <c r="V1307" s="114"/>
      <c r="W1307" s="114"/>
      <c r="X1307" s="114"/>
      <c r="Y1307" s="114"/>
      <c r="Z1307" s="114"/>
    </row>
    <row r="1308" spans="1:26" ht="17.25" thickBot="1" x14ac:dyDescent="0.3">
      <c r="A1308" s="69"/>
      <c r="B1308" s="230" t="s">
        <v>143</v>
      </c>
      <c r="C1308" s="70">
        <v>5232</v>
      </c>
      <c r="D1308" s="87" t="s">
        <v>9</v>
      </c>
      <c r="E1308" s="84" t="s">
        <v>11</v>
      </c>
      <c r="F1308" s="84" t="s">
        <v>12</v>
      </c>
      <c r="G1308" s="84" t="s">
        <v>13</v>
      </c>
      <c r="H1308" s="84" t="s">
        <v>14</v>
      </c>
      <c r="I1308" s="84" t="s">
        <v>15</v>
      </c>
      <c r="J1308" s="84" t="s">
        <v>16</v>
      </c>
      <c r="K1308" s="84"/>
      <c r="L1308" s="84"/>
      <c r="M1308" s="84"/>
      <c r="N1308" s="84"/>
      <c r="O1308" s="65">
        <f ca="1">IF(D1308="цвет",SUM(O1309:INDIRECT("N"&amp;R1308)),IF(SUM(E1308:N1308)=0,"",SUM(E1308:N1308)))</f>
        <v>0</v>
      </c>
      <c r="P1308" s="55">
        <v>2582</v>
      </c>
      <c r="Q1308" s="43">
        <f t="shared" si="40"/>
        <v>5232</v>
      </c>
      <c r="R1308" s="57">
        <f t="shared" ca="1" si="41"/>
        <v>1311</v>
      </c>
      <c r="S1308" s="71">
        <f>IF(U1308&gt;0,ROUND((U1308),0),ROUND((P1308*$P$1),0))</f>
        <v>850</v>
      </c>
      <c r="T1308" s="72">
        <f ca="1">O1308*S1308</f>
        <v>0</v>
      </c>
      <c r="U1308" s="114">
        <f>VLOOKUP(C1308,Лист2!A$1:B$899,2,FALSE)</f>
        <v>850</v>
      </c>
    </row>
    <row r="1309" spans="1:26" ht="17.25" thickBot="1" x14ac:dyDescent="0.3">
      <c r="A1309" s="69"/>
      <c r="B1309" s="231"/>
      <c r="C1309" s="62"/>
      <c r="D1309" s="94" t="s">
        <v>144</v>
      </c>
      <c r="E1309" s="277"/>
      <c r="F1309" s="66"/>
      <c r="G1309" s="66"/>
      <c r="H1309" s="66"/>
      <c r="I1309" s="66"/>
      <c r="J1309" s="66"/>
      <c r="K1309" s="66"/>
      <c r="L1309" s="66"/>
      <c r="M1309" s="66"/>
      <c r="N1309" s="66"/>
      <c r="O1309" s="77" t="str">
        <f ca="1">IF(D1309="цвет",SUM(O1310:INDIRECT("N"&amp;R1309)),IF(SUM(E1309:N1309)=0,"",SUM(E1309:N1309)))</f>
        <v/>
      </c>
      <c r="P1309" s="55" t="s">
        <v>54</v>
      </c>
      <c r="Q1309" s="43">
        <f t="shared" si="40"/>
        <v>5232</v>
      </c>
      <c r="R1309" s="57">
        <f t="shared" ca="1" si="41"/>
        <v>1311</v>
      </c>
      <c r="S1309" s="56"/>
      <c r="T1309" s="63"/>
      <c r="U1309" s="114" t="e">
        <f>VLOOKUP(C1309,Лист2!A$1:B$899,2,FALSE)</f>
        <v>#N/A</v>
      </c>
    </row>
    <row r="1310" spans="1:26" ht="135" customHeight="1" x14ac:dyDescent="0.25">
      <c r="A1310" s="69"/>
      <c r="B1310" s="231"/>
      <c r="C1310" s="74"/>
      <c r="D1310" s="234" t="s">
        <v>302</v>
      </c>
      <c r="E1310" s="235"/>
      <c r="F1310" s="235"/>
      <c r="G1310" s="235"/>
      <c r="H1310" s="235"/>
      <c r="I1310" s="235"/>
      <c r="J1310" s="235"/>
      <c r="K1310" s="235"/>
      <c r="L1310" s="235"/>
      <c r="M1310" s="235"/>
      <c r="N1310" s="236"/>
      <c r="O1310" s="77" t="str">
        <f ca="1">IF(D1310="цвет",SUM(O1311:INDIRECT("N"&amp;R1310)),IF(SUM(E1310:N1310)=0,"",SUM(E1310:N1310)))</f>
        <v/>
      </c>
      <c r="P1310" s="55" t="s">
        <v>54</v>
      </c>
      <c r="Q1310" s="43">
        <f t="shared" si="40"/>
        <v>5232</v>
      </c>
      <c r="R1310" s="57">
        <f t="shared" ca="1" si="41"/>
        <v>1311</v>
      </c>
      <c r="S1310" s="56"/>
      <c r="T1310" s="63"/>
      <c r="U1310" s="114" t="e">
        <f>VLOOKUP(C1310,Лист2!A$1:B$899,2,FALSE)</f>
        <v>#N/A</v>
      </c>
    </row>
    <row r="1311" spans="1:26" ht="17.25" thickBot="1" x14ac:dyDescent="0.3">
      <c r="A1311" s="69"/>
      <c r="B1311" s="243"/>
      <c r="C1311" s="7"/>
      <c r="D1311" s="219" t="str">
        <f>HYPERLINK("https://miamia.ru/search/index.php?q="&amp;Q1311&amp;"&amp;s=Поиск?utm_source=Excel&amp;utm_medium=Nalichie&amp;utm_content="&amp;Q1311&amp;"","Посмотреть большую фотографию на сайте")</f>
        <v>Посмотреть большую фотографию на сайте</v>
      </c>
      <c r="E1311" s="220"/>
      <c r="F1311" s="220"/>
      <c r="G1311" s="220"/>
      <c r="H1311" s="220"/>
      <c r="I1311" s="220"/>
      <c r="J1311" s="220"/>
      <c r="K1311" s="220"/>
      <c r="L1311" s="220"/>
      <c r="M1311" s="220"/>
      <c r="N1311" s="221"/>
      <c r="O1311" s="77" t="str">
        <f ca="1">IF(D1311="цвет",SUM(O1312:INDIRECT("N"&amp;R1311)),IF(SUM(E1311:N1311)=0,"",SUM(E1311:N1311)))</f>
        <v/>
      </c>
      <c r="P1311" s="55" t="s">
        <v>54</v>
      </c>
      <c r="Q1311" s="43">
        <f t="shared" si="40"/>
        <v>5232</v>
      </c>
      <c r="R1311" s="57">
        <f t="shared" ca="1" si="41"/>
        <v>1311</v>
      </c>
      <c r="S1311" s="56"/>
      <c r="T1311" s="63"/>
      <c r="U1311" s="114" t="e">
        <f>VLOOKUP(C1311,Лист2!A$1:B$899,2,FALSE)</f>
        <v>#N/A</v>
      </c>
    </row>
    <row r="1312" spans="1:26" ht="17.25" thickBot="1" x14ac:dyDescent="0.3">
      <c r="A1312" s="69"/>
      <c r="B1312" s="230" t="s">
        <v>143</v>
      </c>
      <c r="C1312" s="70">
        <v>5234</v>
      </c>
      <c r="D1312" s="87" t="s">
        <v>9</v>
      </c>
      <c r="E1312" s="84" t="s">
        <v>11</v>
      </c>
      <c r="F1312" s="84" t="s">
        <v>12</v>
      </c>
      <c r="G1312" s="84" t="s">
        <v>13</v>
      </c>
      <c r="H1312" s="84" t="s">
        <v>14</v>
      </c>
      <c r="I1312" s="84" t="s">
        <v>15</v>
      </c>
      <c r="J1312" s="84" t="s">
        <v>16</v>
      </c>
      <c r="K1312" s="84"/>
      <c r="L1312" s="84"/>
      <c r="M1312" s="84"/>
      <c r="N1312" s="84"/>
      <c r="O1312" s="65">
        <f ca="1">IF(D1312="цвет",SUM(O1313:INDIRECT("N"&amp;R1312)),IF(SUM(E1312:N1312)=0,"",SUM(E1312:N1312)))</f>
        <v>0</v>
      </c>
      <c r="P1312" s="55">
        <v>2711</v>
      </c>
      <c r="Q1312" s="43">
        <f t="shared" si="40"/>
        <v>5234</v>
      </c>
      <c r="R1312" s="57">
        <f t="shared" ca="1" si="41"/>
        <v>1315</v>
      </c>
      <c r="S1312" s="71">
        <f>IF(U1312&gt;0,ROUND((U1312),0),ROUND((P1312*$P$1),0))</f>
        <v>950</v>
      </c>
      <c r="T1312" s="72">
        <f ca="1">O1312*S1312</f>
        <v>0</v>
      </c>
      <c r="U1312" s="114">
        <f>VLOOKUP(C1312,Лист2!A$1:B$899,2,FALSE)</f>
        <v>950</v>
      </c>
    </row>
    <row r="1313" spans="1:21" ht="17.25" thickBot="1" x14ac:dyDescent="0.3">
      <c r="A1313" s="69"/>
      <c r="B1313" s="231"/>
      <c r="C1313" s="62"/>
      <c r="D1313" s="94" t="s">
        <v>144</v>
      </c>
      <c r="E1313" s="277"/>
      <c r="F1313" s="66"/>
      <c r="G1313" s="66"/>
      <c r="H1313" s="66"/>
      <c r="I1313" s="66"/>
      <c r="J1313" s="66"/>
      <c r="K1313" s="66"/>
      <c r="L1313" s="66"/>
      <c r="M1313" s="66"/>
      <c r="N1313" s="66"/>
      <c r="O1313" s="77" t="str">
        <f ca="1">IF(D1313="цвет",SUM(O1314:INDIRECT("N"&amp;R1313)),IF(SUM(E1313:N1313)=0,"",SUM(E1313:N1313)))</f>
        <v/>
      </c>
      <c r="P1313" s="55" t="s">
        <v>54</v>
      </c>
      <c r="Q1313" s="43">
        <f t="shared" si="40"/>
        <v>5234</v>
      </c>
      <c r="R1313" s="57">
        <f t="shared" ca="1" si="41"/>
        <v>1315</v>
      </c>
      <c r="S1313" s="56"/>
      <c r="T1313" s="63"/>
      <c r="U1313" s="114" t="e">
        <f>VLOOKUP(C1313,Лист2!A$1:B$899,2,FALSE)</f>
        <v>#N/A</v>
      </c>
    </row>
    <row r="1314" spans="1:21" ht="135" customHeight="1" x14ac:dyDescent="0.25">
      <c r="A1314" s="69"/>
      <c r="B1314" s="231"/>
      <c r="C1314" s="74"/>
      <c r="D1314" s="234" t="s">
        <v>303</v>
      </c>
      <c r="E1314" s="235"/>
      <c r="F1314" s="235"/>
      <c r="G1314" s="235"/>
      <c r="H1314" s="235"/>
      <c r="I1314" s="235"/>
      <c r="J1314" s="235"/>
      <c r="K1314" s="235"/>
      <c r="L1314" s="235"/>
      <c r="M1314" s="235"/>
      <c r="N1314" s="236"/>
      <c r="O1314" s="77" t="str">
        <f ca="1">IF(D1314="цвет",SUM(O1315:INDIRECT("N"&amp;R1314)),IF(SUM(E1314:N1314)=0,"",SUM(E1314:N1314)))</f>
        <v/>
      </c>
      <c r="P1314" s="55" t="s">
        <v>54</v>
      </c>
      <c r="Q1314" s="43">
        <f t="shared" si="40"/>
        <v>5234</v>
      </c>
      <c r="R1314" s="57">
        <f t="shared" ca="1" si="41"/>
        <v>1315</v>
      </c>
      <c r="S1314" s="56"/>
      <c r="T1314" s="63"/>
      <c r="U1314" s="114" t="e">
        <f>VLOOKUP(C1314,Лист2!A$1:B$899,2,FALSE)</f>
        <v>#N/A</v>
      </c>
    </row>
    <row r="1315" spans="1:21" ht="17.25" thickBot="1" x14ac:dyDescent="0.3">
      <c r="A1315" s="69"/>
      <c r="B1315" s="243"/>
      <c r="C1315" s="7"/>
      <c r="D1315" s="219" t="str">
        <f>HYPERLINK("https://miamia.ru/search/index.php?q="&amp;Q1315&amp;"&amp;s=Поиск?utm_source=Excel&amp;utm_medium=Nalichie&amp;utm_content="&amp;Q1315&amp;"","Посмотреть большую фотографию на сайте")</f>
        <v>Посмотреть большую фотографию на сайте</v>
      </c>
      <c r="E1315" s="220"/>
      <c r="F1315" s="220"/>
      <c r="G1315" s="220"/>
      <c r="H1315" s="220"/>
      <c r="I1315" s="220"/>
      <c r="J1315" s="220"/>
      <c r="K1315" s="220"/>
      <c r="L1315" s="220"/>
      <c r="M1315" s="220"/>
      <c r="N1315" s="221"/>
      <c r="O1315" s="77" t="str">
        <f ca="1">IF(D1315="цвет",SUM(O1316:INDIRECT("N"&amp;R1315)),IF(SUM(E1315:N1315)=0,"",SUM(E1315:N1315)))</f>
        <v/>
      </c>
      <c r="P1315" s="55" t="s">
        <v>54</v>
      </c>
      <c r="Q1315" s="43">
        <f t="shared" si="40"/>
        <v>5234</v>
      </c>
      <c r="R1315" s="57">
        <f t="shared" ca="1" si="41"/>
        <v>1315</v>
      </c>
      <c r="S1315" s="56"/>
      <c r="T1315" s="63"/>
      <c r="U1315" s="114" t="e">
        <f>VLOOKUP(C1315,Лист2!A$1:B$899,2,FALSE)</f>
        <v>#N/A</v>
      </c>
    </row>
    <row r="1316" spans="1:21" ht="17.25" thickBot="1" x14ac:dyDescent="0.3">
      <c r="A1316" s="69"/>
      <c r="B1316" s="230" t="s">
        <v>143</v>
      </c>
      <c r="C1316" s="70">
        <v>5237</v>
      </c>
      <c r="D1316" s="87" t="s">
        <v>9</v>
      </c>
      <c r="E1316" s="84" t="s">
        <v>11</v>
      </c>
      <c r="F1316" s="84" t="s">
        <v>12</v>
      </c>
      <c r="G1316" s="84" t="s">
        <v>13</v>
      </c>
      <c r="H1316" s="84" t="s">
        <v>14</v>
      </c>
      <c r="I1316" s="84" t="s">
        <v>15</v>
      </c>
      <c r="J1316" s="84" t="s">
        <v>16</v>
      </c>
      <c r="K1316" s="84"/>
      <c r="L1316" s="84"/>
      <c r="M1316" s="84"/>
      <c r="N1316" s="84"/>
      <c r="O1316" s="65">
        <f ca="1">IF(D1316="цвет",SUM(O1317:INDIRECT("N"&amp;R1316)),IF(SUM(E1316:N1316)=0,"",SUM(E1316:N1316)))</f>
        <v>0</v>
      </c>
      <c r="P1316" s="55">
        <v>2582</v>
      </c>
      <c r="Q1316" s="43">
        <f t="shared" si="40"/>
        <v>5237</v>
      </c>
      <c r="R1316" s="57">
        <f t="shared" ca="1" si="41"/>
        <v>1319</v>
      </c>
      <c r="S1316" s="71">
        <f>IF(U1316&gt;0,ROUND((U1316),0),ROUND((P1316*$P$1),0))</f>
        <v>750</v>
      </c>
      <c r="T1316" s="72">
        <f ca="1">O1316*S1316</f>
        <v>0</v>
      </c>
      <c r="U1316" s="114">
        <f>VLOOKUP(C1316,Лист2!A$1:B$899,2,FALSE)</f>
        <v>750</v>
      </c>
    </row>
    <row r="1317" spans="1:21" ht="17.25" thickBot="1" x14ac:dyDescent="0.3">
      <c r="A1317" s="69"/>
      <c r="B1317" s="231"/>
      <c r="C1317" s="62"/>
      <c r="D1317" s="94" t="s">
        <v>144</v>
      </c>
      <c r="E1317" s="66"/>
      <c r="F1317" s="276"/>
      <c r="G1317" s="66"/>
      <c r="H1317" s="66"/>
      <c r="I1317" s="66"/>
      <c r="J1317" s="66"/>
      <c r="K1317" s="66"/>
      <c r="L1317" s="66"/>
      <c r="M1317" s="66"/>
      <c r="N1317" s="66"/>
      <c r="O1317" s="77" t="str">
        <f ca="1">IF(D1317="цвет",SUM(O1318:INDIRECT("N"&amp;R1317)),IF(SUM(E1317:N1317)=0,"",SUM(E1317:N1317)))</f>
        <v/>
      </c>
      <c r="P1317" s="55" t="s">
        <v>54</v>
      </c>
      <c r="Q1317" s="43">
        <f t="shared" si="40"/>
        <v>5237</v>
      </c>
      <c r="R1317" s="57">
        <f t="shared" ca="1" si="41"/>
        <v>1319</v>
      </c>
      <c r="S1317" s="56"/>
      <c r="T1317" s="63"/>
      <c r="U1317" s="114" t="e">
        <f>VLOOKUP(C1317,Лист2!A$1:B$899,2,FALSE)</f>
        <v>#N/A</v>
      </c>
    </row>
    <row r="1318" spans="1:21" ht="135" customHeight="1" x14ac:dyDescent="0.25">
      <c r="A1318" s="69"/>
      <c r="B1318" s="231"/>
      <c r="C1318" s="74"/>
      <c r="D1318" s="234" t="s">
        <v>304</v>
      </c>
      <c r="E1318" s="235"/>
      <c r="F1318" s="235"/>
      <c r="G1318" s="235"/>
      <c r="H1318" s="235"/>
      <c r="I1318" s="235"/>
      <c r="J1318" s="235"/>
      <c r="K1318" s="235"/>
      <c r="L1318" s="235"/>
      <c r="M1318" s="235"/>
      <c r="N1318" s="236"/>
      <c r="O1318" s="77" t="str">
        <f ca="1">IF(D1318="цвет",SUM(O1319:INDIRECT("N"&amp;R1318)),IF(SUM(E1318:N1318)=0,"",SUM(E1318:N1318)))</f>
        <v/>
      </c>
      <c r="P1318" s="55" t="s">
        <v>54</v>
      </c>
      <c r="Q1318" s="43">
        <f t="shared" si="40"/>
        <v>5237</v>
      </c>
      <c r="R1318" s="57">
        <f t="shared" ca="1" si="41"/>
        <v>1319</v>
      </c>
      <c r="S1318" s="56"/>
      <c r="T1318" s="63"/>
      <c r="U1318" s="114" t="e">
        <f>VLOOKUP(C1318,Лист2!A$1:B$899,2,FALSE)</f>
        <v>#N/A</v>
      </c>
    </row>
    <row r="1319" spans="1:21" ht="17.25" thickBot="1" x14ac:dyDescent="0.3">
      <c r="A1319" s="69"/>
      <c r="B1319" s="243"/>
      <c r="C1319" s="7"/>
      <c r="D1319" s="219" t="str">
        <f>HYPERLINK("https://miamia.ru/search/index.php?q="&amp;Q1319&amp;"&amp;s=Поиск?utm_source=Excel&amp;utm_medium=Nalichie&amp;utm_content="&amp;Q1319&amp;"","Посмотреть большую фотографию на сайте")</f>
        <v>Посмотреть большую фотографию на сайте</v>
      </c>
      <c r="E1319" s="220"/>
      <c r="F1319" s="220"/>
      <c r="G1319" s="220"/>
      <c r="H1319" s="220"/>
      <c r="I1319" s="220"/>
      <c r="J1319" s="220"/>
      <c r="K1319" s="220"/>
      <c r="L1319" s="220"/>
      <c r="M1319" s="220"/>
      <c r="N1319" s="221"/>
      <c r="O1319" s="77" t="str">
        <f ca="1">IF(D1319="цвет",SUM(O1320:INDIRECT("N"&amp;R1319)),IF(SUM(E1319:N1319)=0,"",SUM(E1319:N1319)))</f>
        <v/>
      </c>
      <c r="P1319" s="55" t="s">
        <v>54</v>
      </c>
      <c r="Q1319" s="43">
        <f t="shared" si="40"/>
        <v>5237</v>
      </c>
      <c r="R1319" s="57">
        <f t="shared" ca="1" si="41"/>
        <v>1319</v>
      </c>
      <c r="S1319" s="56"/>
      <c r="T1319" s="63"/>
      <c r="U1319" s="114" t="e">
        <f>VLOOKUP(C1319,Лист2!A$1:B$899,2,FALSE)</f>
        <v>#N/A</v>
      </c>
    </row>
    <row r="1320" spans="1:21" ht="17.25" thickBot="1" x14ac:dyDescent="0.3">
      <c r="A1320" s="69"/>
      <c r="B1320" s="230" t="s">
        <v>143</v>
      </c>
      <c r="C1320" s="70">
        <v>5238</v>
      </c>
      <c r="D1320" s="87" t="s">
        <v>9</v>
      </c>
      <c r="E1320" s="84" t="s">
        <v>11</v>
      </c>
      <c r="F1320" s="84" t="s">
        <v>12</v>
      </c>
      <c r="G1320" s="84" t="s">
        <v>13</v>
      </c>
      <c r="H1320" s="84" t="s">
        <v>14</v>
      </c>
      <c r="I1320" s="84" t="s">
        <v>15</v>
      </c>
      <c r="J1320" s="84" t="s">
        <v>16</v>
      </c>
      <c r="K1320" s="84"/>
      <c r="L1320" s="84"/>
      <c r="M1320" s="84"/>
      <c r="N1320" s="84"/>
      <c r="O1320" s="65">
        <f ca="1">IF(D1320="цвет",SUM(O1321:INDIRECT("N"&amp;R1320)),IF(SUM(E1320:N1320)=0,"",SUM(E1320:N1320)))</f>
        <v>0</v>
      </c>
      <c r="P1320" s="55">
        <v>2711</v>
      </c>
      <c r="Q1320" s="43">
        <f t="shared" si="40"/>
        <v>5238</v>
      </c>
      <c r="R1320" s="57">
        <f t="shared" ca="1" si="41"/>
        <v>1323</v>
      </c>
      <c r="S1320" s="71">
        <f>IF(U1320&gt;0,ROUND((U1320),0),ROUND((P1320*$P$1),0))</f>
        <v>998</v>
      </c>
      <c r="T1320" s="72">
        <f ca="1">O1320*S1320</f>
        <v>0</v>
      </c>
      <c r="U1320" s="114">
        <f>VLOOKUP(C1320,Лист2!A$1:B$899,2,FALSE)</f>
        <v>998</v>
      </c>
    </row>
    <row r="1321" spans="1:21" ht="17.25" thickBot="1" x14ac:dyDescent="0.3">
      <c r="A1321" s="69"/>
      <c r="B1321" s="231"/>
      <c r="C1321" s="62"/>
      <c r="D1321" s="94" t="s">
        <v>144</v>
      </c>
      <c r="E1321" s="66"/>
      <c r="F1321" s="66"/>
      <c r="G1321" s="66"/>
      <c r="H1321" s="66"/>
      <c r="I1321" s="276"/>
      <c r="J1321" s="66"/>
      <c r="K1321" s="66"/>
      <c r="L1321" s="66"/>
      <c r="M1321" s="66"/>
      <c r="N1321" s="66"/>
      <c r="O1321" s="77" t="str">
        <f ca="1">IF(D1321="цвет",SUM(O1322:INDIRECT("N"&amp;R1321)),IF(SUM(E1321:N1321)=0,"",SUM(E1321:N1321)))</f>
        <v/>
      </c>
      <c r="P1321" s="55" t="s">
        <v>54</v>
      </c>
      <c r="Q1321" s="43">
        <f t="shared" si="40"/>
        <v>5238</v>
      </c>
      <c r="R1321" s="57">
        <f t="shared" ca="1" si="41"/>
        <v>1323</v>
      </c>
      <c r="S1321" s="56"/>
      <c r="T1321" s="63"/>
      <c r="U1321" s="114" t="e">
        <f>VLOOKUP(C1321,Лист2!A$1:B$899,2,FALSE)</f>
        <v>#N/A</v>
      </c>
    </row>
    <row r="1322" spans="1:21" ht="135" customHeight="1" x14ac:dyDescent="0.25">
      <c r="A1322" s="69"/>
      <c r="B1322" s="231"/>
      <c r="C1322" s="74"/>
      <c r="D1322" s="234" t="s">
        <v>305</v>
      </c>
      <c r="E1322" s="235"/>
      <c r="F1322" s="235"/>
      <c r="G1322" s="235"/>
      <c r="H1322" s="235"/>
      <c r="I1322" s="235"/>
      <c r="J1322" s="235"/>
      <c r="K1322" s="235"/>
      <c r="L1322" s="235"/>
      <c r="M1322" s="235"/>
      <c r="N1322" s="236"/>
      <c r="O1322" s="77" t="str">
        <f ca="1">IF(D1322="цвет",SUM(O1323:INDIRECT("N"&amp;R1322)),IF(SUM(E1322:N1322)=0,"",SUM(E1322:N1322)))</f>
        <v/>
      </c>
      <c r="P1322" s="55" t="s">
        <v>54</v>
      </c>
      <c r="Q1322" s="43">
        <f t="shared" si="40"/>
        <v>5238</v>
      </c>
      <c r="R1322" s="57">
        <f t="shared" ca="1" si="41"/>
        <v>1323</v>
      </c>
      <c r="S1322" s="56"/>
      <c r="T1322" s="63"/>
      <c r="U1322" s="114" t="e">
        <f>VLOOKUP(C1322,Лист2!A$1:B$899,2,FALSE)</f>
        <v>#N/A</v>
      </c>
    </row>
    <row r="1323" spans="1:21" ht="17.25" thickBot="1" x14ac:dyDescent="0.3">
      <c r="A1323" s="69"/>
      <c r="B1323" s="243"/>
      <c r="C1323" s="7"/>
      <c r="D1323" s="219" t="str">
        <f>HYPERLINK("https://miamia.ru/search/index.php?q="&amp;Q1323&amp;"&amp;s=Поиск?utm_source=Excel&amp;utm_medium=Nalichie&amp;utm_content="&amp;Q1323&amp;"","Посмотреть большую фотографию на сайте")</f>
        <v>Посмотреть большую фотографию на сайте</v>
      </c>
      <c r="E1323" s="220"/>
      <c r="F1323" s="220"/>
      <c r="G1323" s="220"/>
      <c r="H1323" s="220"/>
      <c r="I1323" s="220"/>
      <c r="J1323" s="220"/>
      <c r="K1323" s="220"/>
      <c r="L1323" s="220"/>
      <c r="M1323" s="220"/>
      <c r="N1323" s="221"/>
      <c r="O1323" s="77" t="str">
        <f ca="1">IF(D1323="цвет",SUM(O1324:INDIRECT("N"&amp;R1323)),IF(SUM(E1323:N1323)=0,"",SUM(E1323:N1323)))</f>
        <v/>
      </c>
      <c r="P1323" s="55" t="s">
        <v>54</v>
      </c>
      <c r="Q1323" s="43">
        <f t="shared" si="40"/>
        <v>5238</v>
      </c>
      <c r="R1323" s="57">
        <f t="shared" ca="1" si="41"/>
        <v>1323</v>
      </c>
      <c r="S1323" s="56"/>
      <c r="T1323" s="63"/>
      <c r="U1323" s="114" t="e">
        <f>VLOOKUP(C1323,Лист2!A$1:B$899,2,FALSE)</f>
        <v>#N/A</v>
      </c>
    </row>
    <row r="1324" spans="1:21" ht="23.1" customHeight="1" thickBot="1" x14ac:dyDescent="0.3">
      <c r="A1324" s="67"/>
      <c r="B1324" s="50" t="s">
        <v>104</v>
      </c>
      <c r="C1324" s="51"/>
      <c r="D1324" s="52"/>
      <c r="E1324" s="53"/>
      <c r="F1324" s="53"/>
      <c r="G1324" s="53"/>
      <c r="H1324" s="53"/>
      <c r="I1324" s="53"/>
      <c r="J1324" s="53"/>
      <c r="K1324" s="53"/>
      <c r="L1324" s="53"/>
      <c r="M1324" s="53"/>
      <c r="N1324" s="54"/>
      <c r="O1324" s="77" t="str">
        <f ca="1">IF(D1324="цвет",SUM(O1325:INDIRECT("N"&amp;R1324)),IF(SUM(E1324:N1324)=0,"",SUM(E1324:N1324)))</f>
        <v/>
      </c>
      <c r="P1324" s="55" t="s">
        <v>54</v>
      </c>
      <c r="Q1324" s="43">
        <f t="shared" si="40"/>
        <v>5238</v>
      </c>
      <c r="R1324" s="57">
        <f t="shared" ca="1" si="41"/>
        <v>1328</v>
      </c>
      <c r="U1324" s="114" t="e">
        <f>VLOOKUP(C1324,Лист2!A$1:B$899,2,FALSE)</f>
        <v>#N/A</v>
      </c>
    </row>
    <row r="1325" spans="1:21" ht="17.25" thickBot="1" x14ac:dyDescent="0.3">
      <c r="A1325" s="69"/>
      <c r="B1325" s="99" t="s">
        <v>105</v>
      </c>
      <c r="C1325" s="70">
        <v>1890</v>
      </c>
      <c r="D1325" s="87" t="s">
        <v>9</v>
      </c>
      <c r="E1325" s="84" t="s">
        <v>11</v>
      </c>
      <c r="F1325" s="84" t="s">
        <v>12</v>
      </c>
      <c r="G1325" s="61" t="s">
        <v>13</v>
      </c>
      <c r="H1325" s="10" t="s">
        <v>14</v>
      </c>
      <c r="I1325" s="10" t="s">
        <v>15</v>
      </c>
      <c r="J1325" s="10" t="s">
        <v>16</v>
      </c>
      <c r="K1325" s="10" t="s">
        <v>20</v>
      </c>
      <c r="L1325" s="10" t="s">
        <v>21</v>
      </c>
      <c r="M1325" s="10"/>
      <c r="N1325" s="10"/>
      <c r="O1325" s="65">
        <f ca="1">IF(D1325="цвет",SUM(O1326:INDIRECT("N"&amp;R1325)),IF(SUM(E1325:N1325)=0,"",SUM(E1325:N1325)))</f>
        <v>0</v>
      </c>
      <c r="P1325" s="55">
        <v>1031</v>
      </c>
      <c r="Q1325" s="43">
        <f t="shared" si="40"/>
        <v>1890</v>
      </c>
      <c r="R1325" s="57">
        <f t="shared" ca="1" si="41"/>
        <v>1328</v>
      </c>
      <c r="S1325" s="71">
        <f>IF(U1325&gt;0,ROUND((U1325),0),ROUND((P1325*$P$1),0))</f>
        <v>750</v>
      </c>
      <c r="T1325" s="72">
        <f ca="1">O1325*S1325</f>
        <v>0</v>
      </c>
      <c r="U1325" s="114">
        <f>VLOOKUP(C1325,Лист2!A$1:B$899,2,FALSE)</f>
        <v>750</v>
      </c>
    </row>
    <row r="1326" spans="1:21" ht="17.25" thickBot="1" x14ac:dyDescent="0.3">
      <c r="A1326" s="69"/>
      <c r="B1326" s="100"/>
      <c r="C1326" s="62"/>
      <c r="D1326" s="4" t="s">
        <v>23</v>
      </c>
      <c r="E1326" s="275"/>
      <c r="F1326" s="275"/>
      <c r="G1326" s="275"/>
      <c r="H1326" s="275"/>
      <c r="I1326" s="275"/>
      <c r="J1326" s="275"/>
      <c r="K1326" s="275"/>
      <c r="L1326" s="144"/>
      <c r="M1326" s="5"/>
      <c r="N1326" s="5"/>
      <c r="O1326" s="77" t="str">
        <f ca="1">IF(D1326="цвет",SUM(O1327:INDIRECT("N"&amp;R1326)),IF(SUM(E1326:N1326)=0,"",SUM(E1326:N1326)))</f>
        <v/>
      </c>
      <c r="P1326" s="55" t="s">
        <v>54</v>
      </c>
      <c r="Q1326" s="43">
        <f t="shared" si="40"/>
        <v>1890</v>
      </c>
      <c r="R1326" s="57">
        <f t="shared" ca="1" si="41"/>
        <v>1328</v>
      </c>
      <c r="S1326" s="56"/>
      <c r="T1326" s="63"/>
      <c r="U1326" s="114" t="e">
        <f>VLOOKUP(C1326,Лист2!A$1:B$899,2,FALSE)</f>
        <v>#N/A</v>
      </c>
    </row>
    <row r="1327" spans="1:21" ht="135" customHeight="1" x14ac:dyDescent="0.25">
      <c r="A1327" s="69"/>
      <c r="B1327" s="100"/>
      <c r="C1327" s="62"/>
      <c r="D1327" s="234" t="s">
        <v>237</v>
      </c>
      <c r="E1327" s="235"/>
      <c r="F1327" s="235"/>
      <c r="G1327" s="235"/>
      <c r="H1327" s="235"/>
      <c r="I1327" s="235"/>
      <c r="J1327" s="235"/>
      <c r="K1327" s="235"/>
      <c r="L1327" s="235"/>
      <c r="M1327" s="235"/>
      <c r="N1327" s="236"/>
      <c r="O1327" s="77" t="str">
        <f ca="1">IF(D1327="цвет",SUM(O1328:INDIRECT("N"&amp;R1327)),IF(SUM(E1327:N1327)=0,"",SUM(E1327:N1327)))</f>
        <v/>
      </c>
      <c r="P1327" s="55" t="s">
        <v>54</v>
      </c>
      <c r="Q1327" s="43">
        <f t="shared" si="40"/>
        <v>1890</v>
      </c>
      <c r="R1327" s="57">
        <f t="shared" ca="1" si="41"/>
        <v>1328</v>
      </c>
      <c r="S1327" s="56"/>
      <c r="T1327" s="63"/>
      <c r="U1327" s="114" t="e">
        <f>VLOOKUP(C1327,Лист2!A$1:B$899,2,FALSE)</f>
        <v>#N/A</v>
      </c>
    </row>
    <row r="1328" spans="1:21" ht="17.45" customHeight="1" thickBot="1" x14ac:dyDescent="0.3">
      <c r="A1328" s="69"/>
      <c r="B1328" s="101"/>
      <c r="C1328" s="64"/>
      <c r="D1328" s="219" t="str">
        <f>HYPERLINK("https://miamia.ru/search/index.php?q="&amp;Q1328&amp;"&amp;s=Поиск?utm_source=Excel&amp;utm_medium=Nalichie&amp;utm_content="&amp;Q1328&amp;"","Посмотреть большую фотографию на сайте")</f>
        <v>Посмотреть большую фотографию на сайте</v>
      </c>
      <c r="E1328" s="220"/>
      <c r="F1328" s="220"/>
      <c r="G1328" s="220"/>
      <c r="H1328" s="220"/>
      <c r="I1328" s="220"/>
      <c r="J1328" s="220"/>
      <c r="K1328" s="220"/>
      <c r="L1328" s="220"/>
      <c r="M1328" s="220"/>
      <c r="N1328" s="221"/>
      <c r="O1328" s="77" t="str">
        <f ca="1">IF(D1328="цвет",SUM(O1329:INDIRECT("N"&amp;R1328)),IF(SUM(E1328:N1328)=0,"",SUM(E1328:N1328)))</f>
        <v/>
      </c>
      <c r="P1328" s="55" t="s">
        <v>54</v>
      </c>
      <c r="Q1328" s="43">
        <f t="shared" si="40"/>
        <v>1890</v>
      </c>
      <c r="R1328" s="57">
        <f t="shared" ca="1" si="41"/>
        <v>1328</v>
      </c>
      <c r="S1328" s="56"/>
      <c r="T1328" s="63"/>
      <c r="U1328" s="114" t="e">
        <f>VLOOKUP(C1328,Лист2!A$1:B$899,2,FALSE)</f>
        <v>#N/A</v>
      </c>
    </row>
    <row r="1329" spans="1:26" ht="17.25" thickBot="1" x14ac:dyDescent="0.3">
      <c r="A1329" s="69"/>
      <c r="B1329" s="99" t="s">
        <v>105</v>
      </c>
      <c r="C1329" s="70">
        <v>1892</v>
      </c>
      <c r="D1329" s="87" t="s">
        <v>9</v>
      </c>
      <c r="E1329" s="84" t="s">
        <v>11</v>
      </c>
      <c r="F1329" s="84" t="s">
        <v>12</v>
      </c>
      <c r="G1329" s="61" t="s">
        <v>13</v>
      </c>
      <c r="H1329" s="10" t="s">
        <v>14</v>
      </c>
      <c r="I1329" s="10" t="s">
        <v>15</v>
      </c>
      <c r="J1329" s="10"/>
      <c r="K1329" s="10"/>
      <c r="L1329" s="10"/>
      <c r="M1329" s="10"/>
      <c r="N1329" s="85"/>
      <c r="O1329" s="65">
        <f ca="1">IF(D1329="цвет",SUM(O1330:INDIRECT("N"&amp;R1329)),IF(SUM(E1329:N1329)=0,"",SUM(E1329:N1329)))</f>
        <v>0</v>
      </c>
      <c r="P1329" s="55">
        <v>1161</v>
      </c>
      <c r="Q1329" s="43">
        <f t="shared" si="40"/>
        <v>1892</v>
      </c>
      <c r="R1329" s="57">
        <f t="shared" ca="1" si="41"/>
        <v>1332</v>
      </c>
      <c r="S1329" s="71">
        <f>IF(U1329&gt;0,ROUND((U1329),0),ROUND((P1329*$P$1),0))</f>
        <v>850</v>
      </c>
      <c r="T1329" s="72">
        <f ca="1">O1329*S1329</f>
        <v>0</v>
      </c>
      <c r="U1329" s="114">
        <f>VLOOKUP(C1329,Лист2!A$1:B$899,2,FALSE)</f>
        <v>850</v>
      </c>
    </row>
    <row r="1330" spans="1:26" ht="17.25" thickBot="1" x14ac:dyDescent="0.3">
      <c r="A1330" s="69"/>
      <c r="B1330" s="100"/>
      <c r="C1330" s="62"/>
      <c r="D1330" s="4" t="s">
        <v>23</v>
      </c>
      <c r="E1330" s="275"/>
      <c r="F1330" s="275"/>
      <c r="G1330" s="144"/>
      <c r="H1330" s="5"/>
      <c r="I1330" s="5"/>
      <c r="J1330" s="5"/>
      <c r="K1330" s="5"/>
      <c r="L1330" s="5"/>
      <c r="M1330" s="5"/>
      <c r="N1330" s="5"/>
      <c r="O1330" s="77" t="str">
        <f ca="1">IF(D1330="цвет",SUM(O1331:INDIRECT("N"&amp;R1330)),IF(SUM(E1330:N1330)=0,"",SUM(E1330:N1330)))</f>
        <v/>
      </c>
      <c r="P1330" s="55" t="s">
        <v>54</v>
      </c>
      <c r="Q1330" s="43">
        <f t="shared" si="40"/>
        <v>1892</v>
      </c>
      <c r="R1330" s="57">
        <f t="shared" ca="1" si="41"/>
        <v>1332</v>
      </c>
      <c r="S1330" s="56"/>
      <c r="T1330" s="63"/>
      <c r="U1330" s="114" t="e">
        <f>VLOOKUP(C1330,Лист2!A$1:B$899,2,FALSE)</f>
        <v>#N/A</v>
      </c>
    </row>
    <row r="1331" spans="1:26" ht="135" customHeight="1" x14ac:dyDescent="0.25">
      <c r="A1331" s="69"/>
      <c r="B1331" s="100"/>
      <c r="C1331" s="62"/>
      <c r="D1331" s="234" t="s">
        <v>238</v>
      </c>
      <c r="E1331" s="235"/>
      <c r="F1331" s="235"/>
      <c r="G1331" s="235"/>
      <c r="H1331" s="235"/>
      <c r="I1331" s="235"/>
      <c r="J1331" s="235"/>
      <c r="K1331" s="235"/>
      <c r="L1331" s="235"/>
      <c r="M1331" s="235"/>
      <c r="N1331" s="236"/>
      <c r="O1331" s="77" t="str">
        <f ca="1">IF(D1331="цвет",SUM(O1332:INDIRECT("N"&amp;R1331)),IF(SUM(E1331:N1331)=0,"",SUM(E1331:N1331)))</f>
        <v/>
      </c>
      <c r="P1331" s="55" t="s">
        <v>54</v>
      </c>
      <c r="Q1331" s="43">
        <f t="shared" si="40"/>
        <v>1892</v>
      </c>
      <c r="R1331" s="57">
        <f t="shared" ca="1" si="41"/>
        <v>1332</v>
      </c>
      <c r="S1331" s="56"/>
      <c r="T1331" s="63"/>
      <c r="U1331" s="114" t="e">
        <f>VLOOKUP(C1331,Лист2!A$1:B$899,2,FALSE)</f>
        <v>#N/A</v>
      </c>
    </row>
    <row r="1332" spans="1:26" ht="17.45" customHeight="1" thickBot="1" x14ac:dyDescent="0.3">
      <c r="A1332" s="69"/>
      <c r="B1332" s="101"/>
      <c r="C1332" s="64"/>
      <c r="D1332" s="219" t="str">
        <f>HYPERLINK("https://miamia.ru/search/index.php?q="&amp;Q1332&amp;"&amp;s=Поиск?utm_source=Excel&amp;utm_medium=Nalichie&amp;utm_content="&amp;Q1332&amp;"","Посмотреть большую фотографию на сайте")</f>
        <v>Посмотреть большую фотографию на сайте</v>
      </c>
      <c r="E1332" s="220"/>
      <c r="F1332" s="220"/>
      <c r="G1332" s="220"/>
      <c r="H1332" s="220"/>
      <c r="I1332" s="220"/>
      <c r="J1332" s="220"/>
      <c r="K1332" s="220"/>
      <c r="L1332" s="220"/>
      <c r="M1332" s="220"/>
      <c r="N1332" s="221"/>
      <c r="O1332" s="77" t="str">
        <f ca="1">IF(D1332="цвет",SUM(O1333:INDIRECT("N"&amp;R1332)),IF(SUM(E1332:N1332)=0,"",SUM(E1332:N1332)))</f>
        <v/>
      </c>
      <c r="P1332" s="55" t="s">
        <v>54</v>
      </c>
      <c r="Q1332" s="43">
        <f t="shared" si="40"/>
        <v>1892</v>
      </c>
      <c r="R1332" s="57">
        <f t="shared" ca="1" si="41"/>
        <v>1332</v>
      </c>
      <c r="S1332" s="56"/>
      <c r="T1332" s="63"/>
      <c r="U1332" s="114" t="e">
        <f>VLOOKUP(C1332,Лист2!A$1:B$899,2,FALSE)</f>
        <v>#N/A</v>
      </c>
    </row>
    <row r="1333" spans="1:26" ht="17.25" thickBot="1" x14ac:dyDescent="0.3">
      <c r="A1333" s="69"/>
      <c r="B1333" s="99" t="s">
        <v>105</v>
      </c>
      <c r="C1333" s="70">
        <v>1893</v>
      </c>
      <c r="D1333" s="87" t="s">
        <v>9</v>
      </c>
      <c r="E1333" s="84" t="s">
        <v>17</v>
      </c>
      <c r="F1333" s="84" t="s">
        <v>18</v>
      </c>
      <c r="G1333" s="61" t="s">
        <v>19</v>
      </c>
      <c r="H1333" s="10" t="s">
        <v>22</v>
      </c>
      <c r="I1333" s="10"/>
      <c r="J1333" s="10"/>
      <c r="K1333" s="10"/>
      <c r="L1333" s="10"/>
      <c r="M1333" s="10"/>
      <c r="N1333" s="85"/>
      <c r="O1333" s="65">
        <f ca="1">IF(D1333="цвет",SUM(O1334:INDIRECT("N"&amp;R1333)),IF(SUM(E1333:N1333)=0,"",SUM(E1333:N1333)))</f>
        <v>0</v>
      </c>
      <c r="P1333" s="55">
        <v>2065</v>
      </c>
      <c r="Q1333" s="43">
        <f t="shared" si="40"/>
        <v>1893</v>
      </c>
      <c r="R1333" s="57">
        <f t="shared" ca="1" si="41"/>
        <v>1336</v>
      </c>
      <c r="S1333" s="71">
        <f>IF(U1333&gt;0,ROUND((U1333),0),ROUND((P1333*$P$1),0))</f>
        <v>950</v>
      </c>
      <c r="T1333" s="72">
        <f ca="1">O1333*S1333</f>
        <v>0</v>
      </c>
      <c r="U1333" s="114">
        <f>VLOOKUP(C1333,Лист2!A$1:B$899,2,FALSE)</f>
        <v>950</v>
      </c>
    </row>
    <row r="1334" spans="1:26" ht="17.25" thickBot="1" x14ac:dyDescent="0.3">
      <c r="A1334" s="69"/>
      <c r="B1334" s="100"/>
      <c r="C1334" s="62"/>
      <c r="D1334" s="4" t="s">
        <v>23</v>
      </c>
      <c r="E1334" s="5"/>
      <c r="F1334" s="144"/>
      <c r="G1334" s="275"/>
      <c r="H1334" s="144"/>
      <c r="I1334" s="5"/>
      <c r="J1334" s="5"/>
      <c r="K1334" s="5"/>
      <c r="L1334" s="5"/>
      <c r="M1334" s="5"/>
      <c r="N1334" s="5"/>
      <c r="O1334" s="77" t="str">
        <f ca="1">IF(D1334="цвет",SUM(O1335:INDIRECT("N"&amp;R1334)),IF(SUM(E1334:N1334)=0,"",SUM(E1334:N1334)))</f>
        <v/>
      </c>
      <c r="P1334" s="55" t="s">
        <v>54</v>
      </c>
      <c r="Q1334" s="43">
        <f t="shared" si="40"/>
        <v>1893</v>
      </c>
      <c r="R1334" s="57">
        <f t="shared" ca="1" si="41"/>
        <v>1336</v>
      </c>
      <c r="S1334" s="56"/>
      <c r="T1334" s="63"/>
      <c r="U1334" s="114" t="e">
        <f>VLOOKUP(C1334,Лист2!A$1:B$899,2,FALSE)</f>
        <v>#N/A</v>
      </c>
    </row>
    <row r="1335" spans="1:26" ht="135" customHeight="1" x14ac:dyDescent="0.25">
      <c r="A1335" s="69"/>
      <c r="B1335" s="100"/>
      <c r="C1335" s="62"/>
      <c r="D1335" s="234" t="s">
        <v>239</v>
      </c>
      <c r="E1335" s="235"/>
      <c r="F1335" s="235"/>
      <c r="G1335" s="235"/>
      <c r="H1335" s="235"/>
      <c r="I1335" s="235"/>
      <c r="J1335" s="235"/>
      <c r="K1335" s="235"/>
      <c r="L1335" s="235"/>
      <c r="M1335" s="235"/>
      <c r="N1335" s="236"/>
      <c r="O1335" s="77" t="str">
        <f ca="1">IF(D1335="цвет",SUM(O1336:INDIRECT("N"&amp;R1335)),IF(SUM(E1335:N1335)=0,"",SUM(E1335:N1335)))</f>
        <v/>
      </c>
      <c r="P1335" s="55" t="s">
        <v>54</v>
      </c>
      <c r="Q1335" s="43">
        <f t="shared" si="40"/>
        <v>1893</v>
      </c>
      <c r="R1335" s="57">
        <f t="shared" ca="1" si="41"/>
        <v>1336</v>
      </c>
      <c r="S1335" s="56"/>
      <c r="T1335" s="63"/>
      <c r="U1335" s="114" t="e">
        <f>VLOOKUP(C1335,Лист2!A$1:B$899,2,FALSE)</f>
        <v>#N/A</v>
      </c>
    </row>
    <row r="1336" spans="1:26" ht="17.45" customHeight="1" thickBot="1" x14ac:dyDescent="0.3">
      <c r="A1336" s="69"/>
      <c r="B1336" s="101"/>
      <c r="C1336" s="64"/>
      <c r="D1336" s="219" t="str">
        <f>HYPERLINK("https://miamia.ru/search/index.php?q="&amp;Q1336&amp;"&amp;s=Поиск?utm_source=Excel&amp;utm_medium=Nalichie&amp;utm_content="&amp;Q1336&amp;"","Посмотреть большую фотографию на сайте")</f>
        <v>Посмотреть большую фотографию на сайте</v>
      </c>
      <c r="E1336" s="220"/>
      <c r="F1336" s="220"/>
      <c r="G1336" s="220"/>
      <c r="H1336" s="220"/>
      <c r="I1336" s="220"/>
      <c r="J1336" s="220"/>
      <c r="K1336" s="220"/>
      <c r="L1336" s="220"/>
      <c r="M1336" s="220"/>
      <c r="N1336" s="221"/>
      <c r="O1336" s="77" t="str">
        <f ca="1">IF(D1336="цвет",SUM(O1337:INDIRECT("N"&amp;R1336)),IF(SUM(E1336:N1336)=0,"",SUM(E1336:N1336)))</f>
        <v/>
      </c>
      <c r="P1336" s="55" t="s">
        <v>54</v>
      </c>
      <c r="Q1336" s="43">
        <f t="shared" si="40"/>
        <v>1893</v>
      </c>
      <c r="R1336" s="57">
        <f t="shared" ca="1" si="41"/>
        <v>1336</v>
      </c>
      <c r="S1336" s="56"/>
      <c r="T1336" s="63"/>
      <c r="U1336" s="114" t="e">
        <f>VLOOKUP(C1336,Лист2!A$1:B$899,2,FALSE)</f>
        <v>#N/A</v>
      </c>
    </row>
    <row r="1337" spans="1:26" customFormat="1" ht="17.25" thickBot="1" x14ac:dyDescent="0.3">
      <c r="A1337" s="138"/>
      <c r="B1337" s="140" t="s">
        <v>105</v>
      </c>
      <c r="C1337" s="132">
        <v>1894</v>
      </c>
      <c r="D1337" s="104" t="s">
        <v>9</v>
      </c>
      <c r="E1337" s="105" t="s">
        <v>12</v>
      </c>
      <c r="F1337" s="105" t="s">
        <v>13</v>
      </c>
      <c r="G1337" s="105" t="s">
        <v>14</v>
      </c>
      <c r="H1337" s="105" t="s">
        <v>15</v>
      </c>
      <c r="I1337" s="105" t="s">
        <v>16</v>
      </c>
      <c r="J1337" s="105" t="s">
        <v>20</v>
      </c>
      <c r="K1337" s="105"/>
      <c r="L1337" s="105"/>
      <c r="M1337" s="105"/>
      <c r="N1337" s="107"/>
      <c r="O1337" s="108">
        <f ca="1">IF(D1337="цвет",SUM(O1338:INDIRECT("N"&amp;R1337)),IF(SUM(E1337:N1337)=0,"",SUM(E1337:N1337)))</f>
        <v>0</v>
      </c>
      <c r="P1337" s="109">
        <v>1807</v>
      </c>
      <c r="Q1337" s="110">
        <f t="shared" si="40"/>
        <v>1894</v>
      </c>
      <c r="R1337" s="111">
        <f t="shared" ca="1" si="41"/>
        <v>1340</v>
      </c>
      <c r="S1337" s="112">
        <f>IF(U1337&gt;0,ROUND((U1337),0),ROUND((P1337*$P$1),0))</f>
        <v>850</v>
      </c>
      <c r="T1337" s="113">
        <f ca="1">O1337*S1337</f>
        <v>0</v>
      </c>
      <c r="U1337" s="114">
        <f>VLOOKUP(C1337,Лист2!A$1:B$899,2,FALSE)</f>
        <v>850</v>
      </c>
      <c r="V1337" s="114"/>
      <c r="W1337" s="114"/>
      <c r="X1337" s="114"/>
      <c r="Y1337" s="114"/>
      <c r="Z1337" s="114"/>
    </row>
    <row r="1338" spans="1:26" customFormat="1" ht="17.25" thickBot="1" x14ac:dyDescent="0.3">
      <c r="A1338" s="138"/>
      <c r="B1338" s="141"/>
      <c r="C1338" s="115"/>
      <c r="D1338" s="134" t="s">
        <v>23</v>
      </c>
      <c r="E1338" s="131"/>
      <c r="F1338" s="131"/>
      <c r="G1338" s="131"/>
      <c r="H1338" s="131"/>
      <c r="I1338" s="144"/>
      <c r="J1338" s="131"/>
      <c r="K1338" s="131"/>
      <c r="L1338" s="131"/>
      <c r="M1338" s="131"/>
      <c r="N1338" s="131"/>
      <c r="O1338" s="118" t="str">
        <f ca="1">IF(D1338="цвет",SUM(O1339:INDIRECT("N"&amp;R1338)),IF(SUM(E1338:N1338)=0,"",SUM(E1338:N1338)))</f>
        <v/>
      </c>
      <c r="P1338" s="109" t="s">
        <v>54</v>
      </c>
      <c r="Q1338" s="110">
        <f t="shared" si="40"/>
        <v>1894</v>
      </c>
      <c r="R1338" s="111">
        <f t="shared" ca="1" si="41"/>
        <v>1340</v>
      </c>
      <c r="S1338" s="119"/>
      <c r="T1338" s="120"/>
      <c r="U1338" s="114" t="e">
        <f>VLOOKUP(C1338,Лист2!A$1:B$899,2,FALSE)</f>
        <v>#N/A</v>
      </c>
      <c r="V1338" s="114"/>
      <c r="W1338" s="114"/>
      <c r="X1338" s="114"/>
      <c r="Y1338" s="114"/>
      <c r="Z1338" s="114"/>
    </row>
    <row r="1339" spans="1:26" customFormat="1" ht="135" customHeight="1" x14ac:dyDescent="0.25">
      <c r="A1339" s="138"/>
      <c r="B1339" s="141"/>
      <c r="C1339" s="115"/>
      <c r="D1339" s="250" t="s">
        <v>454</v>
      </c>
      <c r="E1339" s="251"/>
      <c r="F1339" s="251"/>
      <c r="G1339" s="251"/>
      <c r="H1339" s="251"/>
      <c r="I1339" s="251"/>
      <c r="J1339" s="251"/>
      <c r="K1339" s="251"/>
      <c r="L1339" s="251"/>
      <c r="M1339" s="251"/>
      <c r="N1339" s="252"/>
      <c r="O1339" s="118" t="str">
        <f ca="1">IF(D1339="цвет",SUM(O1340:INDIRECT("N"&amp;R1339)),IF(SUM(E1339:N1339)=0,"",SUM(E1339:N1339)))</f>
        <v/>
      </c>
      <c r="P1339" s="109" t="s">
        <v>54</v>
      </c>
      <c r="Q1339" s="110">
        <f t="shared" si="40"/>
        <v>1894</v>
      </c>
      <c r="R1339" s="111">
        <f t="shared" ca="1" si="41"/>
        <v>1340</v>
      </c>
      <c r="S1339" s="119"/>
      <c r="T1339" s="120"/>
      <c r="U1339" s="114" t="e">
        <f>VLOOKUP(C1339,Лист2!A$1:B$899,2,FALSE)</f>
        <v>#N/A</v>
      </c>
      <c r="V1339" s="114"/>
      <c r="W1339" s="114"/>
      <c r="X1339" s="114"/>
      <c r="Y1339" s="114"/>
      <c r="Z1339" s="114"/>
    </row>
    <row r="1340" spans="1:26" customFormat="1" ht="17.45" customHeight="1" thickBot="1" x14ac:dyDescent="0.3">
      <c r="A1340" s="138"/>
      <c r="B1340" s="143"/>
      <c r="C1340" s="121"/>
      <c r="D1340" s="219" t="str">
        <f>HYPERLINK("https://miamia.ru/search/index.php?q="&amp;Q1340&amp;"&amp;s=Поиск?utm_source=Excel&amp;utm_medium=Nalichie&amp;utm_content="&amp;Q1340&amp;"","Посмотреть большую фотографию на сайте")</f>
        <v>Посмотреть большую фотографию на сайте</v>
      </c>
      <c r="E1340" s="220"/>
      <c r="F1340" s="220"/>
      <c r="G1340" s="220"/>
      <c r="H1340" s="220"/>
      <c r="I1340" s="220"/>
      <c r="J1340" s="220"/>
      <c r="K1340" s="220"/>
      <c r="L1340" s="220"/>
      <c r="M1340" s="220"/>
      <c r="N1340" s="221"/>
      <c r="O1340" s="118" t="str">
        <f ca="1">IF(D1340="цвет",SUM(O1341:INDIRECT("N"&amp;R1340)),IF(SUM(E1340:N1340)=0,"",SUM(E1340:N1340)))</f>
        <v/>
      </c>
      <c r="P1340" s="109" t="s">
        <v>54</v>
      </c>
      <c r="Q1340" s="110">
        <f t="shared" si="40"/>
        <v>1894</v>
      </c>
      <c r="R1340" s="111">
        <f t="shared" ca="1" si="41"/>
        <v>1340</v>
      </c>
      <c r="S1340" s="119"/>
      <c r="T1340" s="120"/>
      <c r="U1340" s="114" t="e">
        <f>VLOOKUP(C1340,Лист2!A$1:B$899,2,FALSE)</f>
        <v>#N/A</v>
      </c>
      <c r="V1340" s="114"/>
      <c r="W1340" s="114"/>
      <c r="X1340" s="114"/>
      <c r="Y1340" s="114"/>
      <c r="Z1340" s="114"/>
    </row>
    <row r="1341" spans="1:26" ht="17.25" thickBot="1" x14ac:dyDescent="0.3">
      <c r="A1341" s="69"/>
      <c r="B1341" s="99" t="s">
        <v>105</v>
      </c>
      <c r="C1341" s="70">
        <v>1895</v>
      </c>
      <c r="D1341" s="87" t="s">
        <v>9</v>
      </c>
      <c r="E1341" s="84" t="s">
        <v>17</v>
      </c>
      <c r="F1341" s="84" t="s">
        <v>18</v>
      </c>
      <c r="G1341" s="61" t="s">
        <v>19</v>
      </c>
      <c r="H1341" s="10" t="s">
        <v>22</v>
      </c>
      <c r="I1341" s="10"/>
      <c r="J1341" s="10"/>
      <c r="K1341" s="10"/>
      <c r="L1341" s="10"/>
      <c r="M1341" s="10"/>
      <c r="N1341" s="85"/>
      <c r="O1341" s="65">
        <f ca="1">IF(D1341="цвет",SUM(O1342:INDIRECT("N"&amp;R1341)),IF(SUM(E1341:N1341)=0,"",SUM(E1341:N1341)))</f>
        <v>0</v>
      </c>
      <c r="P1341" s="55">
        <v>1936</v>
      </c>
      <c r="Q1341" s="43">
        <f t="shared" si="40"/>
        <v>1895</v>
      </c>
      <c r="R1341" s="57">
        <f t="shared" ca="1" si="41"/>
        <v>1344</v>
      </c>
      <c r="S1341" s="71">
        <f>IF(U1341&gt;0,ROUND((U1341),0),ROUND((P1341*$P$1),0))</f>
        <v>950</v>
      </c>
      <c r="T1341" s="72">
        <f ca="1">O1341*S1341</f>
        <v>0</v>
      </c>
      <c r="U1341" s="114">
        <f>VLOOKUP(C1341,Лист2!A$1:B$899,2,FALSE)</f>
        <v>950</v>
      </c>
    </row>
    <row r="1342" spans="1:26" ht="17.25" thickBot="1" x14ac:dyDescent="0.3">
      <c r="A1342" s="69"/>
      <c r="B1342" s="100"/>
      <c r="C1342" s="62"/>
      <c r="D1342" s="4" t="s">
        <v>23</v>
      </c>
      <c r="E1342" s="5"/>
      <c r="F1342" s="144"/>
      <c r="G1342" s="5"/>
      <c r="H1342" s="144"/>
      <c r="I1342" s="5"/>
      <c r="J1342" s="5"/>
      <c r="K1342" s="5"/>
      <c r="L1342" s="5"/>
      <c r="M1342" s="5"/>
      <c r="N1342" s="5"/>
      <c r="O1342" s="77" t="str">
        <f ca="1">IF(D1342="цвет",SUM(O1343:INDIRECT("N"&amp;R1342)),IF(SUM(E1342:N1342)=0,"",SUM(E1342:N1342)))</f>
        <v/>
      </c>
      <c r="P1342" s="55" t="s">
        <v>54</v>
      </c>
      <c r="Q1342" s="43">
        <f t="shared" si="40"/>
        <v>1895</v>
      </c>
      <c r="R1342" s="57">
        <f t="shared" ca="1" si="41"/>
        <v>1344</v>
      </c>
      <c r="S1342" s="56"/>
      <c r="T1342" s="63"/>
      <c r="U1342" s="114" t="e">
        <f>VLOOKUP(C1342,Лист2!A$1:B$899,2,FALSE)</f>
        <v>#N/A</v>
      </c>
    </row>
    <row r="1343" spans="1:26" ht="135" customHeight="1" x14ac:dyDescent="0.25">
      <c r="A1343" s="69"/>
      <c r="B1343" s="100"/>
      <c r="C1343" s="62"/>
      <c r="D1343" s="234" t="s">
        <v>240</v>
      </c>
      <c r="E1343" s="235"/>
      <c r="F1343" s="235"/>
      <c r="G1343" s="235"/>
      <c r="H1343" s="235"/>
      <c r="I1343" s="235"/>
      <c r="J1343" s="235"/>
      <c r="K1343" s="235"/>
      <c r="L1343" s="235"/>
      <c r="M1343" s="235"/>
      <c r="N1343" s="236"/>
      <c r="O1343" s="77" t="str">
        <f ca="1">IF(D1343="цвет",SUM(O1344:INDIRECT("N"&amp;R1343)),IF(SUM(E1343:N1343)=0,"",SUM(E1343:N1343)))</f>
        <v/>
      </c>
      <c r="P1343" s="55" t="s">
        <v>54</v>
      </c>
      <c r="Q1343" s="43">
        <f t="shared" si="40"/>
        <v>1895</v>
      </c>
      <c r="R1343" s="57">
        <f t="shared" ca="1" si="41"/>
        <v>1344</v>
      </c>
      <c r="S1343" s="56"/>
      <c r="T1343" s="63"/>
      <c r="U1343" s="114" t="e">
        <f>VLOOKUP(C1343,Лист2!A$1:B$899,2,FALSE)</f>
        <v>#N/A</v>
      </c>
    </row>
    <row r="1344" spans="1:26" ht="17.45" customHeight="1" thickBot="1" x14ac:dyDescent="0.3">
      <c r="A1344" s="69"/>
      <c r="B1344" s="101"/>
      <c r="C1344" s="64"/>
      <c r="D1344" s="219" t="str">
        <f>HYPERLINK("https://miamia.ru/search/index.php?q="&amp;Q1344&amp;"&amp;s=Поиск?utm_source=Excel&amp;utm_medium=Nalichie&amp;utm_content="&amp;Q1344&amp;"","Посмотреть большую фотографию на сайте")</f>
        <v>Посмотреть большую фотографию на сайте</v>
      </c>
      <c r="E1344" s="220"/>
      <c r="F1344" s="220"/>
      <c r="G1344" s="220"/>
      <c r="H1344" s="220"/>
      <c r="I1344" s="220"/>
      <c r="J1344" s="220"/>
      <c r="K1344" s="220"/>
      <c r="L1344" s="220"/>
      <c r="M1344" s="220"/>
      <c r="N1344" s="221"/>
      <c r="O1344" s="77" t="str">
        <f ca="1">IF(D1344="цвет",SUM(O1345:INDIRECT("N"&amp;R1344)),IF(SUM(E1344:N1344)=0,"",SUM(E1344:N1344)))</f>
        <v/>
      </c>
      <c r="P1344" s="55" t="s">
        <v>54</v>
      </c>
      <c r="Q1344" s="43">
        <f t="shared" si="40"/>
        <v>1895</v>
      </c>
      <c r="R1344" s="57">
        <f t="shared" ca="1" si="41"/>
        <v>1344</v>
      </c>
      <c r="S1344" s="56"/>
      <c r="T1344" s="63"/>
      <c r="U1344" s="114" t="e">
        <f>VLOOKUP(C1344,Лист2!A$1:B$899,2,FALSE)</f>
        <v>#N/A</v>
      </c>
    </row>
    <row r="1345" spans="1:26" customFormat="1" ht="17.25" thickBot="1" x14ac:dyDescent="0.3">
      <c r="A1345" s="138"/>
      <c r="B1345" s="140" t="s">
        <v>105</v>
      </c>
      <c r="C1345" s="132">
        <v>1896</v>
      </c>
      <c r="D1345" s="104" t="s">
        <v>9</v>
      </c>
      <c r="E1345" s="105" t="s">
        <v>11</v>
      </c>
      <c r="F1345" s="105" t="s">
        <v>12</v>
      </c>
      <c r="G1345" s="105" t="s">
        <v>13</v>
      </c>
      <c r="H1345" s="105" t="s">
        <v>14</v>
      </c>
      <c r="I1345" s="105" t="s">
        <v>15</v>
      </c>
      <c r="J1345" s="105" t="s">
        <v>16</v>
      </c>
      <c r="K1345" s="105"/>
      <c r="L1345" s="105"/>
      <c r="M1345" s="105"/>
      <c r="N1345" s="107"/>
      <c r="O1345" s="108">
        <f ca="1">IF(D1345="цвет",SUM(O1346:INDIRECT("N"&amp;R1345)),IF(SUM(E1345:N1345)=0,"",SUM(E1345:N1345)))</f>
        <v>0</v>
      </c>
      <c r="P1345" s="109">
        <v>2453</v>
      </c>
      <c r="Q1345" s="110">
        <f t="shared" si="40"/>
        <v>1896</v>
      </c>
      <c r="R1345" s="111">
        <f t="shared" ca="1" si="41"/>
        <v>1348</v>
      </c>
      <c r="S1345" s="112">
        <f>IF(U1345&gt;0,ROUND((U1345),0),ROUND((P1345*$P$1),0))</f>
        <v>1150</v>
      </c>
      <c r="T1345" s="113">
        <f ca="1">O1345*S1345</f>
        <v>0</v>
      </c>
      <c r="U1345" s="114">
        <f>VLOOKUP(C1345,Лист2!A$1:B$899,2,FALSE)</f>
        <v>1150</v>
      </c>
      <c r="V1345" s="114"/>
      <c r="W1345" s="114"/>
      <c r="X1345" s="114"/>
      <c r="Y1345" s="114"/>
      <c r="Z1345" s="114"/>
    </row>
    <row r="1346" spans="1:26" customFormat="1" ht="17.25" thickBot="1" x14ac:dyDescent="0.3">
      <c r="A1346" s="138"/>
      <c r="B1346" s="141"/>
      <c r="C1346" s="115"/>
      <c r="D1346" s="134" t="s">
        <v>23</v>
      </c>
      <c r="E1346" s="144"/>
      <c r="F1346" s="131"/>
      <c r="G1346" s="131"/>
      <c r="H1346" s="131"/>
      <c r="I1346" s="131"/>
      <c r="J1346" s="131"/>
      <c r="K1346" s="131"/>
      <c r="L1346" s="131"/>
      <c r="M1346" s="131"/>
      <c r="N1346" s="131"/>
      <c r="O1346" s="118" t="str">
        <f ca="1">IF(D1346="цвет",SUM(O1347:INDIRECT("N"&amp;R1346)),IF(SUM(E1346:N1346)=0,"",SUM(E1346:N1346)))</f>
        <v/>
      </c>
      <c r="P1346" s="109" t="s">
        <v>54</v>
      </c>
      <c r="Q1346" s="110">
        <f t="shared" si="40"/>
        <v>1896</v>
      </c>
      <c r="R1346" s="111">
        <f t="shared" ca="1" si="41"/>
        <v>1348</v>
      </c>
      <c r="S1346" s="119"/>
      <c r="T1346" s="120"/>
      <c r="U1346" s="114" t="e">
        <f>VLOOKUP(C1346,Лист2!A$1:B$899,2,FALSE)</f>
        <v>#N/A</v>
      </c>
      <c r="V1346" s="114"/>
      <c r="W1346" s="114"/>
      <c r="X1346" s="114"/>
      <c r="Y1346" s="114"/>
      <c r="Z1346" s="114"/>
    </row>
    <row r="1347" spans="1:26" customFormat="1" ht="135" customHeight="1" x14ac:dyDescent="0.25">
      <c r="A1347" s="138"/>
      <c r="B1347" s="141"/>
      <c r="C1347" s="115"/>
      <c r="D1347" s="250" t="s">
        <v>455</v>
      </c>
      <c r="E1347" s="251"/>
      <c r="F1347" s="251"/>
      <c r="G1347" s="251"/>
      <c r="H1347" s="251"/>
      <c r="I1347" s="251"/>
      <c r="J1347" s="251"/>
      <c r="K1347" s="251"/>
      <c r="L1347" s="251"/>
      <c r="M1347" s="251"/>
      <c r="N1347" s="252"/>
      <c r="O1347" s="118" t="str">
        <f ca="1">IF(D1347="цвет",SUM(O1348:INDIRECT("N"&amp;R1347)),IF(SUM(E1347:N1347)=0,"",SUM(E1347:N1347)))</f>
        <v/>
      </c>
      <c r="P1347" s="109" t="s">
        <v>54</v>
      </c>
      <c r="Q1347" s="110">
        <f t="shared" si="40"/>
        <v>1896</v>
      </c>
      <c r="R1347" s="111">
        <f t="shared" ca="1" si="41"/>
        <v>1348</v>
      </c>
      <c r="S1347" s="119"/>
      <c r="T1347" s="120"/>
      <c r="U1347" s="114" t="e">
        <f>VLOOKUP(C1347,Лист2!A$1:B$899,2,FALSE)</f>
        <v>#N/A</v>
      </c>
      <c r="V1347" s="114"/>
      <c r="W1347" s="114"/>
      <c r="X1347" s="114"/>
      <c r="Y1347" s="114"/>
      <c r="Z1347" s="114"/>
    </row>
    <row r="1348" spans="1:26" customFormat="1" ht="17.45" customHeight="1" thickBot="1" x14ac:dyDescent="0.3">
      <c r="A1348" s="138"/>
      <c r="B1348" s="143"/>
      <c r="C1348" s="121"/>
      <c r="D1348" s="219" t="str">
        <f>HYPERLINK("https://miamia.ru/search/index.php?q="&amp;Q1348&amp;"&amp;s=Поиск?utm_source=Excel&amp;utm_medium=Nalichie&amp;utm_content="&amp;Q1348&amp;"","Посмотреть большую фотографию на сайте")</f>
        <v>Посмотреть большую фотографию на сайте</v>
      </c>
      <c r="E1348" s="220"/>
      <c r="F1348" s="220"/>
      <c r="G1348" s="220"/>
      <c r="H1348" s="220"/>
      <c r="I1348" s="220"/>
      <c r="J1348" s="220"/>
      <c r="K1348" s="220"/>
      <c r="L1348" s="220"/>
      <c r="M1348" s="220"/>
      <c r="N1348" s="221"/>
      <c r="O1348" s="118" t="str">
        <f ca="1">IF(D1348="цвет",SUM(O1349:INDIRECT("N"&amp;R1348)),IF(SUM(E1348:N1348)=0,"",SUM(E1348:N1348)))</f>
        <v/>
      </c>
      <c r="P1348" s="109" t="s">
        <v>54</v>
      </c>
      <c r="Q1348" s="110">
        <f t="shared" si="40"/>
        <v>1896</v>
      </c>
      <c r="R1348" s="111">
        <f t="shared" ca="1" si="41"/>
        <v>1348</v>
      </c>
      <c r="S1348" s="119"/>
      <c r="T1348" s="120"/>
      <c r="U1348" s="114" t="e">
        <f>VLOOKUP(C1348,Лист2!A$1:B$899,2,FALSE)</f>
        <v>#N/A</v>
      </c>
      <c r="V1348" s="114"/>
      <c r="W1348" s="114"/>
      <c r="X1348" s="114"/>
      <c r="Y1348" s="114"/>
      <c r="Z1348" s="114"/>
    </row>
    <row r="1349" spans="1:26" customFormat="1" ht="17.25" thickBot="1" x14ac:dyDescent="0.3">
      <c r="A1349" s="138"/>
      <c r="B1349" s="140" t="s">
        <v>105</v>
      </c>
      <c r="C1349" s="132">
        <v>1898</v>
      </c>
      <c r="D1349" s="104" t="s">
        <v>9</v>
      </c>
      <c r="E1349" s="105" t="s">
        <v>13</v>
      </c>
      <c r="F1349" s="105" t="s">
        <v>14</v>
      </c>
      <c r="G1349" s="105" t="s">
        <v>15</v>
      </c>
      <c r="H1349" s="105" t="s">
        <v>16</v>
      </c>
      <c r="I1349" s="105" t="s">
        <v>20</v>
      </c>
      <c r="J1349" s="105" t="s">
        <v>21</v>
      </c>
      <c r="K1349" s="105"/>
      <c r="L1349" s="105"/>
      <c r="M1349" s="105"/>
      <c r="N1349" s="107"/>
      <c r="O1349" s="108">
        <f ca="1">IF(D1349="цвет",SUM(O1350:INDIRECT("N"&amp;R1349)),IF(SUM(E1349:N1349)=0,"",SUM(E1349:N1349)))</f>
        <v>0</v>
      </c>
      <c r="P1349" s="109">
        <v>1936</v>
      </c>
      <c r="Q1349" s="110">
        <f t="shared" si="40"/>
        <v>1898</v>
      </c>
      <c r="R1349" s="111">
        <f t="shared" ca="1" si="41"/>
        <v>1352</v>
      </c>
      <c r="S1349" s="112">
        <f>IF(U1349&gt;0,ROUND((U1349),0),ROUND((P1349*$P$1),0))</f>
        <v>850</v>
      </c>
      <c r="T1349" s="113">
        <f ca="1">O1349*S1349</f>
        <v>0</v>
      </c>
      <c r="U1349" s="114">
        <f>VLOOKUP(C1349,Лист2!A$1:B$899,2,FALSE)</f>
        <v>850</v>
      </c>
      <c r="V1349" s="114"/>
      <c r="W1349" s="114"/>
      <c r="X1349" s="114"/>
      <c r="Y1349" s="114"/>
      <c r="Z1349" s="114"/>
    </row>
    <row r="1350" spans="1:26" customFormat="1" ht="17.25" thickBot="1" x14ac:dyDescent="0.3">
      <c r="A1350" s="138"/>
      <c r="B1350" s="141"/>
      <c r="C1350" s="115"/>
      <c r="D1350" s="134" t="s">
        <v>23</v>
      </c>
      <c r="E1350" s="144"/>
      <c r="F1350" s="131"/>
      <c r="G1350" s="131"/>
      <c r="H1350" s="131"/>
      <c r="I1350" s="131"/>
      <c r="J1350" s="131"/>
      <c r="K1350" s="131"/>
      <c r="L1350" s="131"/>
      <c r="M1350" s="131"/>
      <c r="N1350" s="131"/>
      <c r="O1350" s="118" t="str">
        <f ca="1">IF(D1350="цвет",SUM(O1351:INDIRECT("N"&amp;R1350)),IF(SUM(E1350:N1350)=0,"",SUM(E1350:N1350)))</f>
        <v/>
      </c>
      <c r="P1350" s="109" t="s">
        <v>54</v>
      </c>
      <c r="Q1350" s="110">
        <f t="shared" si="40"/>
        <v>1898</v>
      </c>
      <c r="R1350" s="111">
        <f t="shared" ca="1" si="41"/>
        <v>1352</v>
      </c>
      <c r="S1350" s="119"/>
      <c r="T1350" s="120"/>
      <c r="U1350" s="114" t="e">
        <f>VLOOKUP(C1350,Лист2!A$1:B$899,2,FALSE)</f>
        <v>#N/A</v>
      </c>
      <c r="V1350" s="114"/>
      <c r="W1350" s="114"/>
      <c r="X1350" s="114"/>
      <c r="Y1350" s="114"/>
      <c r="Z1350" s="114"/>
    </row>
    <row r="1351" spans="1:26" customFormat="1" ht="135" customHeight="1" x14ac:dyDescent="0.25">
      <c r="A1351" s="138"/>
      <c r="B1351" s="141"/>
      <c r="C1351" s="115"/>
      <c r="D1351" s="250" t="s">
        <v>456</v>
      </c>
      <c r="E1351" s="251"/>
      <c r="F1351" s="251"/>
      <c r="G1351" s="251"/>
      <c r="H1351" s="251"/>
      <c r="I1351" s="251"/>
      <c r="J1351" s="251"/>
      <c r="K1351" s="251"/>
      <c r="L1351" s="251"/>
      <c r="M1351" s="251"/>
      <c r="N1351" s="252"/>
      <c r="O1351" s="118" t="str">
        <f ca="1">IF(D1351="цвет",SUM(O1352:INDIRECT("N"&amp;R1351)),IF(SUM(E1351:N1351)=0,"",SUM(E1351:N1351)))</f>
        <v/>
      </c>
      <c r="P1351" s="109" t="s">
        <v>54</v>
      </c>
      <c r="Q1351" s="110">
        <f t="shared" si="40"/>
        <v>1898</v>
      </c>
      <c r="R1351" s="111">
        <f t="shared" ca="1" si="41"/>
        <v>1352</v>
      </c>
      <c r="S1351" s="119"/>
      <c r="T1351" s="120"/>
      <c r="U1351" s="114" t="e">
        <f>VLOOKUP(C1351,Лист2!A$1:B$899,2,FALSE)</f>
        <v>#N/A</v>
      </c>
      <c r="V1351" s="114"/>
      <c r="W1351" s="114"/>
      <c r="X1351" s="114"/>
      <c r="Y1351" s="114"/>
      <c r="Z1351" s="114"/>
    </row>
    <row r="1352" spans="1:26" customFormat="1" ht="17.45" customHeight="1" thickBot="1" x14ac:dyDescent="0.3">
      <c r="A1352" s="138"/>
      <c r="B1352" s="143"/>
      <c r="C1352" s="121"/>
      <c r="D1352" s="219" t="str">
        <f>HYPERLINK("https://miamia.ru/search/index.php?q="&amp;Q1352&amp;"&amp;s=Поиск?utm_source=Excel&amp;utm_medium=Nalichie&amp;utm_content="&amp;Q1352&amp;"","Посмотреть большую фотографию на сайте")</f>
        <v>Посмотреть большую фотографию на сайте</v>
      </c>
      <c r="E1352" s="220"/>
      <c r="F1352" s="220"/>
      <c r="G1352" s="220"/>
      <c r="H1352" s="220"/>
      <c r="I1352" s="220"/>
      <c r="J1352" s="220"/>
      <c r="K1352" s="220"/>
      <c r="L1352" s="220"/>
      <c r="M1352" s="220"/>
      <c r="N1352" s="221"/>
      <c r="O1352" s="118" t="str">
        <f ca="1">IF(D1352="цвет",SUM(O1353:INDIRECT("N"&amp;R1352)),IF(SUM(E1352:N1352)=0,"",SUM(E1352:N1352)))</f>
        <v/>
      </c>
      <c r="P1352" s="109" t="s">
        <v>54</v>
      </c>
      <c r="Q1352" s="110">
        <f t="shared" si="40"/>
        <v>1898</v>
      </c>
      <c r="R1352" s="111">
        <f t="shared" ca="1" si="41"/>
        <v>1352</v>
      </c>
      <c r="S1352" s="119"/>
      <c r="T1352" s="120"/>
      <c r="U1352" s="114" t="e">
        <f>VLOOKUP(C1352,Лист2!A$1:B$899,2,FALSE)</f>
        <v>#N/A</v>
      </c>
      <c r="V1352" s="114"/>
      <c r="W1352" s="114"/>
      <c r="X1352" s="114"/>
      <c r="Y1352" s="114"/>
      <c r="Z1352" s="114"/>
    </row>
    <row r="1353" spans="1:26" ht="23.1" customHeight="1" thickBot="1" x14ac:dyDescent="0.3">
      <c r="A1353" s="67"/>
      <c r="B1353" s="50" t="s">
        <v>111</v>
      </c>
      <c r="C1353" s="51"/>
      <c r="D1353" s="52"/>
      <c r="E1353" s="53"/>
      <c r="F1353" s="53"/>
      <c r="G1353" s="53"/>
      <c r="H1353" s="53"/>
      <c r="I1353" s="53"/>
      <c r="J1353" s="53"/>
      <c r="K1353" s="53"/>
      <c r="L1353" s="53"/>
      <c r="M1353" s="53"/>
      <c r="N1353" s="54"/>
      <c r="O1353" s="77" t="str">
        <f ca="1">IF(D1353="цвет",SUM(O1354:INDIRECT("N"&amp;R1353)),IF(SUM(E1353:N1353)=0,"",SUM(E1353:N1353)))</f>
        <v/>
      </c>
      <c r="P1353" s="55" t="s">
        <v>54</v>
      </c>
      <c r="Q1353" s="43">
        <f t="shared" si="40"/>
        <v>1898</v>
      </c>
      <c r="R1353" s="57">
        <f t="shared" ca="1" si="41"/>
        <v>1357</v>
      </c>
      <c r="U1353" s="114" t="e">
        <f>VLOOKUP(C1353,Лист2!A$1:B$899,2,FALSE)</f>
        <v>#N/A</v>
      </c>
    </row>
    <row r="1354" spans="1:26" ht="17.25" thickBot="1" x14ac:dyDescent="0.3">
      <c r="A1354" s="69"/>
      <c r="B1354" s="230" t="s">
        <v>110</v>
      </c>
      <c r="C1354" s="70">
        <v>5011</v>
      </c>
      <c r="D1354" s="83" t="s">
        <v>9</v>
      </c>
      <c r="E1354" s="84" t="s">
        <v>17</v>
      </c>
      <c r="F1354" s="84" t="s">
        <v>18</v>
      </c>
      <c r="G1354" s="84" t="s">
        <v>19</v>
      </c>
      <c r="H1354" s="84" t="s">
        <v>22</v>
      </c>
      <c r="I1354" s="84"/>
      <c r="J1354" s="84"/>
      <c r="K1354" s="84"/>
      <c r="L1354" s="84"/>
      <c r="M1354" s="84"/>
      <c r="N1354" s="93"/>
      <c r="O1354" s="65">
        <f ca="1">IF(D1354="цвет",SUM(O1355:INDIRECT("N"&amp;R1354)),IF(SUM(E1354:N1354)=0,"",SUM(E1354:N1354)))</f>
        <v>0</v>
      </c>
      <c r="P1354" s="55">
        <v>1419</v>
      </c>
      <c r="Q1354" s="43">
        <f t="shared" si="40"/>
        <v>5011</v>
      </c>
      <c r="R1354" s="57">
        <f t="shared" ca="1" si="41"/>
        <v>1357</v>
      </c>
      <c r="S1354" s="71">
        <f>IF(U1354&gt;0,ROUND((U1354),0),ROUND((P1354*$P$1),0))</f>
        <v>898</v>
      </c>
      <c r="T1354" s="72">
        <f ca="1">O1354*S1354</f>
        <v>0</v>
      </c>
      <c r="U1354" s="114">
        <f>VLOOKUP(C1354,Лист2!A$1:B$899,2,FALSE)</f>
        <v>898</v>
      </c>
    </row>
    <row r="1355" spans="1:26" ht="17.25" thickBot="1" x14ac:dyDescent="0.3">
      <c r="A1355" s="69"/>
      <c r="B1355" s="231"/>
      <c r="C1355" s="62"/>
      <c r="D1355" s="4" t="s">
        <v>37</v>
      </c>
      <c r="E1355" s="275"/>
      <c r="F1355" s="5"/>
      <c r="G1355" s="5"/>
      <c r="H1355" s="5"/>
      <c r="I1355" s="5"/>
      <c r="J1355" s="5"/>
      <c r="K1355" s="5"/>
      <c r="L1355" s="5"/>
      <c r="M1355" s="5"/>
      <c r="N1355" s="5"/>
      <c r="O1355" s="77" t="str">
        <f ca="1">IF(D1355="цвет",SUM(O1356:INDIRECT("N"&amp;R1355)),IF(SUM(E1355:N1355)=0,"",SUM(E1355:N1355)))</f>
        <v/>
      </c>
      <c r="P1355" s="55" t="s">
        <v>54</v>
      </c>
      <c r="Q1355" s="43">
        <f t="shared" ref="Q1355:Q1418" si="42">IF(C1355&lt;&gt;0,C1355,Q1354)</f>
        <v>5011</v>
      </c>
      <c r="R1355" s="57">
        <f t="shared" ref="R1355:R1418" ca="1" si="43">IF(D1355="Посмотреть большую фотографию на сайте",CELL("строка",O1355),R1356)</f>
        <v>1357</v>
      </c>
      <c r="S1355" s="56"/>
      <c r="T1355" s="63"/>
      <c r="U1355" s="114" t="e">
        <f>VLOOKUP(C1355,Лист2!A$1:B$899,2,FALSE)</f>
        <v>#N/A</v>
      </c>
    </row>
    <row r="1356" spans="1:26" ht="135" customHeight="1" x14ac:dyDescent="0.25">
      <c r="A1356" s="69"/>
      <c r="B1356" s="231"/>
      <c r="C1356" s="62"/>
      <c r="D1356" s="234" t="s">
        <v>241</v>
      </c>
      <c r="E1356" s="235"/>
      <c r="F1356" s="235"/>
      <c r="G1356" s="235"/>
      <c r="H1356" s="235"/>
      <c r="I1356" s="235"/>
      <c r="J1356" s="235"/>
      <c r="K1356" s="235"/>
      <c r="L1356" s="235"/>
      <c r="M1356" s="235"/>
      <c r="N1356" s="236"/>
      <c r="O1356" s="77" t="str">
        <f ca="1">IF(D1356="цвет",SUM(O1357:INDIRECT("N"&amp;R1356)),IF(SUM(E1356:N1356)=0,"",SUM(E1356:N1356)))</f>
        <v/>
      </c>
      <c r="P1356" s="55" t="s">
        <v>54</v>
      </c>
      <c r="Q1356" s="43">
        <f t="shared" si="42"/>
        <v>5011</v>
      </c>
      <c r="R1356" s="57">
        <f t="shared" ca="1" si="43"/>
        <v>1357</v>
      </c>
      <c r="S1356" s="56"/>
      <c r="T1356" s="63"/>
      <c r="U1356" s="114" t="e">
        <f>VLOOKUP(C1356,Лист2!A$1:B$899,2,FALSE)</f>
        <v>#N/A</v>
      </c>
    </row>
    <row r="1357" spans="1:26" ht="17.45" customHeight="1" thickBot="1" x14ac:dyDescent="0.3">
      <c r="A1357" s="69"/>
      <c r="B1357" s="243"/>
      <c r="C1357" s="6"/>
      <c r="D1357" s="219" t="str">
        <f>HYPERLINK("https://miamia.ru/search/index.php?q="&amp;Q1357&amp;"&amp;s=Поиск?utm_source=Excel&amp;utm_medium=Nalichie&amp;utm_content="&amp;Q1357&amp;"","Посмотреть большую фотографию на сайте")</f>
        <v>Посмотреть большую фотографию на сайте</v>
      </c>
      <c r="E1357" s="220"/>
      <c r="F1357" s="220"/>
      <c r="G1357" s="220"/>
      <c r="H1357" s="220"/>
      <c r="I1357" s="220"/>
      <c r="J1357" s="220"/>
      <c r="K1357" s="220"/>
      <c r="L1357" s="220"/>
      <c r="M1357" s="220"/>
      <c r="N1357" s="221"/>
      <c r="O1357" s="77" t="str">
        <f ca="1">IF(D1357="цвет",SUM(O1358:INDIRECT("N"&amp;R1357)),IF(SUM(E1357:N1357)=0,"",SUM(E1357:N1357)))</f>
        <v/>
      </c>
      <c r="P1357" s="55" t="s">
        <v>54</v>
      </c>
      <c r="Q1357" s="43">
        <f t="shared" si="42"/>
        <v>5011</v>
      </c>
      <c r="R1357" s="57">
        <f t="shared" ca="1" si="43"/>
        <v>1357</v>
      </c>
      <c r="S1357" s="56"/>
      <c r="T1357" s="63"/>
      <c r="U1357" s="114" t="e">
        <f>VLOOKUP(C1357,Лист2!A$1:B$899,2,FALSE)</f>
        <v>#N/A</v>
      </c>
    </row>
    <row r="1358" spans="1:26" ht="17.25" thickBot="1" x14ac:dyDescent="0.3">
      <c r="A1358" s="69"/>
      <c r="B1358" s="230" t="s">
        <v>110</v>
      </c>
      <c r="C1358" s="70">
        <v>5013</v>
      </c>
      <c r="D1358" s="83" t="s">
        <v>9</v>
      </c>
      <c r="E1358" s="84" t="s">
        <v>17</v>
      </c>
      <c r="F1358" s="84" t="s">
        <v>18</v>
      </c>
      <c r="G1358" s="84" t="s">
        <v>19</v>
      </c>
      <c r="H1358" s="84" t="s">
        <v>22</v>
      </c>
      <c r="I1358" s="84"/>
      <c r="J1358" s="84"/>
      <c r="K1358" s="84"/>
      <c r="L1358" s="84"/>
      <c r="M1358" s="84"/>
      <c r="N1358" s="93"/>
      <c r="O1358" s="65">
        <f ca="1">IF(D1358="цвет",SUM(O1359:INDIRECT("N"&amp;R1358)),IF(SUM(E1358:N1358)=0,"",SUM(E1358:N1358)))</f>
        <v>0</v>
      </c>
      <c r="P1358" s="55">
        <v>1936</v>
      </c>
      <c r="Q1358" s="43">
        <f t="shared" si="42"/>
        <v>5013</v>
      </c>
      <c r="R1358" s="57">
        <f t="shared" ca="1" si="43"/>
        <v>1361</v>
      </c>
      <c r="S1358" s="71">
        <f>IF(U1358&gt;0,ROUND((U1358),0),ROUND((P1358*$P$1),0))</f>
        <v>1298</v>
      </c>
      <c r="T1358" s="72">
        <f ca="1">O1358*S1358</f>
        <v>0</v>
      </c>
      <c r="U1358" s="114">
        <f>VLOOKUP(C1358,Лист2!A$1:B$899,2,FALSE)</f>
        <v>1298</v>
      </c>
    </row>
    <row r="1359" spans="1:26" ht="17.25" thickBot="1" x14ac:dyDescent="0.3">
      <c r="A1359" s="69"/>
      <c r="B1359" s="231"/>
      <c r="C1359" s="62"/>
      <c r="D1359" s="4" t="s">
        <v>37</v>
      </c>
      <c r="E1359" s="5"/>
      <c r="F1359" s="144"/>
      <c r="G1359" s="5"/>
      <c r="H1359" s="5"/>
      <c r="I1359" s="5"/>
      <c r="J1359" s="5"/>
      <c r="K1359" s="5"/>
      <c r="L1359" s="5"/>
      <c r="M1359" s="5"/>
      <c r="N1359" s="5"/>
      <c r="O1359" s="77" t="str">
        <f ca="1">IF(D1359="цвет",SUM(O1360:INDIRECT("N"&amp;R1359)),IF(SUM(E1359:N1359)=0,"",SUM(E1359:N1359)))</f>
        <v/>
      </c>
      <c r="P1359" s="55" t="s">
        <v>54</v>
      </c>
      <c r="Q1359" s="43">
        <f t="shared" si="42"/>
        <v>5013</v>
      </c>
      <c r="R1359" s="57">
        <f t="shared" ca="1" si="43"/>
        <v>1361</v>
      </c>
      <c r="S1359" s="56"/>
      <c r="T1359" s="63"/>
      <c r="U1359" s="114" t="e">
        <f>VLOOKUP(C1359,Лист2!A$1:B$899,2,FALSE)</f>
        <v>#N/A</v>
      </c>
    </row>
    <row r="1360" spans="1:26" ht="135" customHeight="1" x14ac:dyDescent="0.25">
      <c r="A1360" s="69"/>
      <c r="B1360" s="231"/>
      <c r="C1360" s="62"/>
      <c r="D1360" s="234" t="s">
        <v>242</v>
      </c>
      <c r="E1360" s="235"/>
      <c r="F1360" s="235"/>
      <c r="G1360" s="235"/>
      <c r="H1360" s="235"/>
      <c r="I1360" s="235"/>
      <c r="J1360" s="235"/>
      <c r="K1360" s="235"/>
      <c r="L1360" s="235"/>
      <c r="M1360" s="235"/>
      <c r="N1360" s="236"/>
      <c r="O1360" s="77" t="str">
        <f ca="1">IF(D1360="цвет",SUM(O1361:INDIRECT("N"&amp;R1360)),IF(SUM(E1360:N1360)=0,"",SUM(E1360:N1360)))</f>
        <v/>
      </c>
      <c r="P1360" s="55" t="s">
        <v>54</v>
      </c>
      <c r="Q1360" s="43">
        <f t="shared" si="42"/>
        <v>5013</v>
      </c>
      <c r="R1360" s="57">
        <f t="shared" ca="1" si="43"/>
        <v>1361</v>
      </c>
      <c r="S1360" s="56"/>
      <c r="T1360" s="63"/>
      <c r="U1360" s="114" t="e">
        <f>VLOOKUP(C1360,Лист2!A$1:B$899,2,FALSE)</f>
        <v>#N/A</v>
      </c>
    </row>
    <row r="1361" spans="1:21" ht="17.45" customHeight="1" thickBot="1" x14ac:dyDescent="0.3">
      <c r="A1361" s="69"/>
      <c r="B1361" s="243"/>
      <c r="C1361" s="6"/>
      <c r="D1361" s="219" t="str">
        <f>HYPERLINK("https://miamia.ru/search/index.php?q="&amp;Q1361&amp;"&amp;s=Поиск?utm_source=Excel&amp;utm_medium=Nalichie&amp;utm_content="&amp;Q1361&amp;"","Посмотреть большую фотографию на сайте")</f>
        <v>Посмотреть большую фотографию на сайте</v>
      </c>
      <c r="E1361" s="220"/>
      <c r="F1361" s="220"/>
      <c r="G1361" s="220"/>
      <c r="H1361" s="220"/>
      <c r="I1361" s="220"/>
      <c r="J1361" s="220"/>
      <c r="K1361" s="220"/>
      <c r="L1361" s="220"/>
      <c r="M1361" s="220"/>
      <c r="N1361" s="221"/>
      <c r="O1361" s="77" t="str">
        <f ca="1">IF(D1361="цвет",SUM(O1362:INDIRECT("N"&amp;R1361)),IF(SUM(E1361:N1361)=0,"",SUM(E1361:N1361)))</f>
        <v/>
      </c>
      <c r="P1361" s="55" t="s">
        <v>54</v>
      </c>
      <c r="Q1361" s="43">
        <f t="shared" si="42"/>
        <v>5013</v>
      </c>
      <c r="R1361" s="57">
        <f t="shared" ca="1" si="43"/>
        <v>1361</v>
      </c>
      <c r="S1361" s="56"/>
      <c r="T1361" s="63"/>
      <c r="U1361" s="114" t="e">
        <f>VLOOKUP(C1361,Лист2!A$1:B$899,2,FALSE)</f>
        <v>#N/A</v>
      </c>
    </row>
    <row r="1362" spans="1:21" ht="17.25" thickBot="1" x14ac:dyDescent="0.3">
      <c r="A1362" s="69"/>
      <c r="B1362" s="230" t="s">
        <v>110</v>
      </c>
      <c r="C1362" s="70">
        <v>5019</v>
      </c>
      <c r="D1362" s="83" t="s">
        <v>9</v>
      </c>
      <c r="E1362" s="84" t="s">
        <v>17</v>
      </c>
      <c r="F1362" s="84" t="s">
        <v>18</v>
      </c>
      <c r="G1362" s="84" t="s">
        <v>19</v>
      </c>
      <c r="H1362" s="84" t="s">
        <v>22</v>
      </c>
      <c r="I1362" s="84"/>
      <c r="J1362" s="84"/>
      <c r="K1362" s="84"/>
      <c r="L1362" s="84"/>
      <c r="M1362" s="84"/>
      <c r="N1362" s="93"/>
      <c r="O1362" s="65">
        <f ca="1">IF(D1362="цвет",SUM(O1363:INDIRECT("N"&amp;R1362)),IF(SUM(E1362:N1362)=0,"",SUM(E1362:N1362)))</f>
        <v>0</v>
      </c>
      <c r="P1362" s="55">
        <v>2194</v>
      </c>
      <c r="Q1362" s="43">
        <f t="shared" si="42"/>
        <v>5019</v>
      </c>
      <c r="R1362" s="57">
        <f t="shared" ca="1" si="43"/>
        <v>1365</v>
      </c>
      <c r="S1362" s="71">
        <f>IF(U1362&gt;0,ROUND((U1362),0),ROUND((P1362*$P$1),0))</f>
        <v>1498</v>
      </c>
      <c r="T1362" s="72">
        <f ca="1">O1362*S1362</f>
        <v>0</v>
      </c>
      <c r="U1362" s="114">
        <f>VLOOKUP(C1362,Лист2!A$1:B$899,2,FALSE)</f>
        <v>1498</v>
      </c>
    </row>
    <row r="1363" spans="1:21" ht="17.25" thickBot="1" x14ac:dyDescent="0.3">
      <c r="A1363" s="69"/>
      <c r="B1363" s="231"/>
      <c r="C1363" s="62"/>
      <c r="D1363" s="4" t="s">
        <v>37</v>
      </c>
      <c r="E1363" s="5"/>
      <c r="F1363" s="144"/>
      <c r="G1363" s="5"/>
      <c r="H1363" s="275"/>
      <c r="I1363" s="5"/>
      <c r="J1363" s="5"/>
      <c r="K1363" s="5"/>
      <c r="L1363" s="5"/>
      <c r="M1363" s="5"/>
      <c r="N1363" s="5"/>
      <c r="O1363" s="77" t="str">
        <f ca="1">IF(D1363="цвет",SUM(O1364:INDIRECT("N"&amp;R1363)),IF(SUM(E1363:N1363)=0,"",SUM(E1363:N1363)))</f>
        <v/>
      </c>
      <c r="P1363" s="55" t="s">
        <v>54</v>
      </c>
      <c r="Q1363" s="43">
        <f t="shared" si="42"/>
        <v>5019</v>
      </c>
      <c r="R1363" s="57">
        <f t="shared" ca="1" si="43"/>
        <v>1365</v>
      </c>
      <c r="S1363" s="56"/>
      <c r="T1363" s="63"/>
      <c r="U1363" s="114" t="e">
        <f>VLOOKUP(C1363,Лист2!A$1:B$899,2,FALSE)</f>
        <v>#N/A</v>
      </c>
    </row>
    <row r="1364" spans="1:21" ht="135" customHeight="1" x14ac:dyDescent="0.25">
      <c r="A1364" s="69"/>
      <c r="B1364" s="231"/>
      <c r="C1364" s="62"/>
      <c r="D1364" s="234" t="s">
        <v>243</v>
      </c>
      <c r="E1364" s="235"/>
      <c r="F1364" s="235"/>
      <c r="G1364" s="235"/>
      <c r="H1364" s="235"/>
      <c r="I1364" s="235"/>
      <c r="J1364" s="235"/>
      <c r="K1364" s="235"/>
      <c r="L1364" s="235"/>
      <c r="M1364" s="235"/>
      <c r="N1364" s="236"/>
      <c r="O1364" s="77" t="str">
        <f ca="1">IF(D1364="цвет",SUM(O1365:INDIRECT("N"&amp;R1364)),IF(SUM(E1364:N1364)=0,"",SUM(E1364:N1364)))</f>
        <v/>
      </c>
      <c r="P1364" s="55" t="s">
        <v>54</v>
      </c>
      <c r="Q1364" s="43">
        <f t="shared" si="42"/>
        <v>5019</v>
      </c>
      <c r="R1364" s="57">
        <f t="shared" ca="1" si="43"/>
        <v>1365</v>
      </c>
      <c r="S1364" s="56"/>
      <c r="T1364" s="63"/>
      <c r="U1364" s="114" t="e">
        <f>VLOOKUP(C1364,Лист2!A$1:B$899,2,FALSE)</f>
        <v>#N/A</v>
      </c>
    </row>
    <row r="1365" spans="1:21" ht="17.45" customHeight="1" thickBot="1" x14ac:dyDescent="0.3">
      <c r="A1365" s="69"/>
      <c r="B1365" s="243"/>
      <c r="C1365" s="6"/>
      <c r="D1365" s="219" t="str">
        <f>HYPERLINK("https://miamia.ru/search/index.php?q="&amp;Q1365&amp;"&amp;s=Поиск?utm_source=Excel&amp;utm_medium=Nalichie&amp;utm_content="&amp;Q1365&amp;"","Посмотреть большую фотографию на сайте")</f>
        <v>Посмотреть большую фотографию на сайте</v>
      </c>
      <c r="E1365" s="220"/>
      <c r="F1365" s="220"/>
      <c r="G1365" s="220"/>
      <c r="H1365" s="220"/>
      <c r="I1365" s="220"/>
      <c r="J1365" s="220"/>
      <c r="K1365" s="220"/>
      <c r="L1365" s="220"/>
      <c r="M1365" s="220"/>
      <c r="N1365" s="221"/>
      <c r="O1365" s="77" t="str">
        <f ca="1">IF(D1365="цвет",SUM(O1366:INDIRECT("N"&amp;R1365)),IF(SUM(E1365:N1365)=0,"",SUM(E1365:N1365)))</f>
        <v/>
      </c>
      <c r="P1365" s="55" t="s">
        <v>54</v>
      </c>
      <c r="Q1365" s="43">
        <f t="shared" si="42"/>
        <v>5019</v>
      </c>
      <c r="R1365" s="57">
        <f t="shared" ca="1" si="43"/>
        <v>1365</v>
      </c>
      <c r="S1365" s="56"/>
      <c r="T1365" s="63"/>
      <c r="U1365" s="114" t="e">
        <f>VLOOKUP(C1365,Лист2!A$1:B$899,2,FALSE)</f>
        <v>#N/A</v>
      </c>
    </row>
    <row r="1366" spans="1:21" ht="23.1" customHeight="1" thickBot="1" x14ac:dyDescent="0.3">
      <c r="A1366" s="67"/>
      <c r="B1366" s="50" t="s">
        <v>160</v>
      </c>
      <c r="C1366" s="51"/>
      <c r="D1366" s="52"/>
      <c r="E1366" s="53"/>
      <c r="F1366" s="53"/>
      <c r="G1366" s="53"/>
      <c r="H1366" s="53"/>
      <c r="I1366" s="53"/>
      <c r="J1366" s="53"/>
      <c r="K1366" s="53"/>
      <c r="L1366" s="53"/>
      <c r="M1366" s="53"/>
      <c r="N1366" s="54"/>
      <c r="O1366" s="77" t="str">
        <f ca="1">IF(D1366="цвет",SUM(O1367:INDIRECT("N"&amp;R1366)),IF(SUM(E1366:N1366)=0,"",SUM(E1366:N1366)))</f>
        <v/>
      </c>
      <c r="P1366" s="55" t="s">
        <v>54</v>
      </c>
      <c r="Q1366" s="43">
        <f t="shared" si="42"/>
        <v>5019</v>
      </c>
      <c r="R1366" s="57">
        <f t="shared" ca="1" si="43"/>
        <v>1370</v>
      </c>
      <c r="U1366" s="114" t="e">
        <f>VLOOKUP(C1366,Лист2!A$1:B$899,2,FALSE)</f>
        <v>#N/A</v>
      </c>
    </row>
    <row r="1367" spans="1:21" ht="17.25" thickBot="1" x14ac:dyDescent="0.3">
      <c r="A1367" s="69"/>
      <c r="B1367" s="99" t="s">
        <v>139</v>
      </c>
      <c r="C1367" s="70">
        <v>5121</v>
      </c>
      <c r="D1367" s="87" t="s">
        <v>9</v>
      </c>
      <c r="E1367" s="84" t="s">
        <v>10</v>
      </c>
      <c r="F1367" s="84" t="s">
        <v>11</v>
      </c>
      <c r="G1367" s="84" t="s">
        <v>12</v>
      </c>
      <c r="H1367" s="84" t="s">
        <v>13</v>
      </c>
      <c r="I1367" s="84" t="s">
        <v>14</v>
      </c>
      <c r="J1367" s="84" t="s">
        <v>15</v>
      </c>
      <c r="K1367" s="84" t="s">
        <v>16</v>
      </c>
      <c r="L1367" s="84" t="s">
        <v>20</v>
      </c>
      <c r="M1367" s="84"/>
      <c r="N1367" s="85"/>
      <c r="O1367" s="65">
        <f ca="1">IF(D1367="цвет",SUM(O1368:INDIRECT("N"&amp;R1367)),IF(SUM(E1367:N1367)=0,"",SUM(E1367:N1367)))</f>
        <v>0</v>
      </c>
      <c r="P1367" s="55">
        <v>2065</v>
      </c>
      <c r="Q1367" s="43">
        <f t="shared" si="42"/>
        <v>5121</v>
      </c>
      <c r="R1367" s="57">
        <f t="shared" ca="1" si="43"/>
        <v>1370</v>
      </c>
      <c r="S1367" s="71">
        <f>IF(U1367&gt;0,ROUND((U1367),0),ROUND((P1367*$P$1),0))</f>
        <v>550</v>
      </c>
      <c r="T1367" s="72">
        <f ca="1">O1367*S1367</f>
        <v>0</v>
      </c>
      <c r="U1367" s="114">
        <f>VLOOKUP(C1367,Лист2!A$1:B$899,2,FALSE)</f>
        <v>550</v>
      </c>
    </row>
    <row r="1368" spans="1:21" ht="17.25" thickBot="1" x14ac:dyDescent="0.3">
      <c r="A1368" s="69"/>
      <c r="B1368" s="100"/>
      <c r="C1368" s="62"/>
      <c r="D1368" s="4" t="s">
        <v>77</v>
      </c>
      <c r="E1368" s="5"/>
      <c r="F1368" s="144"/>
      <c r="G1368" s="5"/>
      <c r="H1368" s="5"/>
      <c r="I1368" s="5"/>
      <c r="J1368" s="5"/>
      <c r="K1368" s="5"/>
      <c r="L1368" s="5"/>
      <c r="M1368" s="5"/>
      <c r="N1368" s="5"/>
      <c r="O1368" s="77" t="str">
        <f ca="1">IF(D1368="цвет",SUM(O1369:INDIRECT("N"&amp;R1368)),IF(SUM(E1368:N1368)=0,"",SUM(E1368:N1368)))</f>
        <v/>
      </c>
      <c r="P1368" s="55" t="s">
        <v>54</v>
      </c>
      <c r="Q1368" s="43">
        <f t="shared" si="42"/>
        <v>5121</v>
      </c>
      <c r="R1368" s="57">
        <f t="shared" ca="1" si="43"/>
        <v>1370</v>
      </c>
      <c r="S1368" s="56"/>
      <c r="T1368" s="63"/>
      <c r="U1368" s="114" t="e">
        <f>VLOOKUP(C1368,Лист2!A$1:B$899,2,FALSE)</f>
        <v>#N/A</v>
      </c>
    </row>
    <row r="1369" spans="1:21" ht="135" customHeight="1" x14ac:dyDescent="0.25">
      <c r="A1369" s="69"/>
      <c r="B1369" s="100"/>
      <c r="C1369" s="62"/>
      <c r="D1369" s="222" t="s">
        <v>244</v>
      </c>
      <c r="E1369" s="223"/>
      <c r="F1369" s="223"/>
      <c r="G1369" s="223"/>
      <c r="H1369" s="223"/>
      <c r="I1369" s="223"/>
      <c r="J1369" s="223"/>
      <c r="K1369" s="223"/>
      <c r="L1369" s="223"/>
      <c r="M1369" s="223"/>
      <c r="N1369" s="224"/>
      <c r="O1369" s="77" t="str">
        <f ca="1">IF(D1369="цвет",SUM(O1370:INDIRECT("N"&amp;R1369)),IF(SUM(E1369:N1369)=0,"",SUM(E1369:N1369)))</f>
        <v/>
      </c>
      <c r="P1369" s="55" t="s">
        <v>54</v>
      </c>
      <c r="Q1369" s="43">
        <f t="shared" si="42"/>
        <v>5121</v>
      </c>
      <c r="R1369" s="57">
        <f t="shared" ca="1" si="43"/>
        <v>1370</v>
      </c>
      <c r="S1369" s="56"/>
      <c r="T1369" s="63"/>
      <c r="U1369" s="114" t="e">
        <f>VLOOKUP(C1369,Лист2!A$1:B$899,2,FALSE)</f>
        <v>#N/A</v>
      </c>
    </row>
    <row r="1370" spans="1:21" ht="17.45" customHeight="1" thickBot="1" x14ac:dyDescent="0.3">
      <c r="A1370" s="69"/>
      <c r="B1370" s="101"/>
      <c r="C1370" s="64"/>
      <c r="D1370" s="219" t="str">
        <f>HYPERLINK("https://miamia.ru/search/index.php?q="&amp;Q1370&amp;"&amp;s=Поиск?utm_source=Excel&amp;utm_medium=Nalichie&amp;utm_content="&amp;Q1370&amp;"","Посмотреть большую фотографию на сайте")</f>
        <v>Посмотреть большую фотографию на сайте</v>
      </c>
      <c r="E1370" s="220"/>
      <c r="F1370" s="220"/>
      <c r="G1370" s="220"/>
      <c r="H1370" s="220"/>
      <c r="I1370" s="220"/>
      <c r="J1370" s="220"/>
      <c r="K1370" s="220"/>
      <c r="L1370" s="220"/>
      <c r="M1370" s="220"/>
      <c r="N1370" s="221"/>
      <c r="O1370" s="77" t="str">
        <f ca="1">IF(D1370="цвет",SUM(O1371:INDIRECT("N"&amp;R1370)),IF(SUM(E1370:N1370)=0,"",SUM(E1370:N1370)))</f>
        <v/>
      </c>
      <c r="P1370" s="55" t="s">
        <v>54</v>
      </c>
      <c r="Q1370" s="43">
        <f t="shared" si="42"/>
        <v>5121</v>
      </c>
      <c r="R1370" s="57">
        <f t="shared" ca="1" si="43"/>
        <v>1370</v>
      </c>
      <c r="S1370" s="56"/>
      <c r="T1370" s="63"/>
      <c r="U1370" s="114" t="e">
        <f>VLOOKUP(C1370,Лист2!A$1:B$899,2,FALSE)</f>
        <v>#N/A</v>
      </c>
    </row>
    <row r="1371" spans="1:21" ht="17.25" thickBot="1" x14ac:dyDescent="0.3">
      <c r="A1371" s="69"/>
      <c r="B1371" s="99" t="s">
        <v>139</v>
      </c>
      <c r="C1371" s="70">
        <v>5123</v>
      </c>
      <c r="D1371" s="87" t="s">
        <v>9</v>
      </c>
      <c r="E1371" s="84" t="s">
        <v>10</v>
      </c>
      <c r="F1371" s="84" t="s">
        <v>17</v>
      </c>
      <c r="G1371" s="84" t="s">
        <v>18</v>
      </c>
      <c r="H1371" s="84" t="s">
        <v>19</v>
      </c>
      <c r="I1371" s="84" t="s">
        <v>22</v>
      </c>
      <c r="J1371" s="84"/>
      <c r="K1371" s="84"/>
      <c r="L1371" s="84"/>
      <c r="M1371" s="84"/>
      <c r="N1371" s="85"/>
      <c r="O1371" s="65">
        <f ca="1">IF(D1371="цвет",SUM(O1372:INDIRECT("N"&amp;R1371)),IF(SUM(E1371:N1371)=0,"",SUM(E1371:N1371)))</f>
        <v>0</v>
      </c>
      <c r="P1371" s="55">
        <v>2582</v>
      </c>
      <c r="Q1371" s="43">
        <f t="shared" si="42"/>
        <v>5123</v>
      </c>
      <c r="R1371" s="57">
        <f t="shared" ca="1" si="43"/>
        <v>1374</v>
      </c>
      <c r="S1371" s="71">
        <f>IF(U1371&gt;0,ROUND((U1371),0),ROUND((P1371*$P$1),0))</f>
        <v>950</v>
      </c>
      <c r="T1371" s="72">
        <f ca="1">O1371*S1371</f>
        <v>0</v>
      </c>
      <c r="U1371" s="114">
        <f>VLOOKUP(C1371,Лист2!A$1:B$899,2,FALSE)</f>
        <v>950</v>
      </c>
    </row>
    <row r="1372" spans="1:21" ht="17.25" thickBot="1" x14ac:dyDescent="0.3">
      <c r="A1372" s="69"/>
      <c r="B1372" s="100"/>
      <c r="C1372" s="62"/>
      <c r="D1372" s="4" t="s">
        <v>77</v>
      </c>
      <c r="E1372" s="5"/>
      <c r="F1372" s="275"/>
      <c r="G1372" s="144"/>
      <c r="H1372" s="275"/>
      <c r="I1372" s="5"/>
      <c r="J1372" s="5"/>
      <c r="K1372" s="5"/>
      <c r="L1372" s="5"/>
      <c r="M1372" s="5"/>
      <c r="N1372" s="5"/>
      <c r="O1372" s="77" t="str">
        <f ca="1">IF(D1372="цвет",SUM(O1373:INDIRECT("N"&amp;R1372)),IF(SUM(E1372:N1372)=0,"",SUM(E1372:N1372)))</f>
        <v/>
      </c>
      <c r="P1372" s="55" t="s">
        <v>54</v>
      </c>
      <c r="Q1372" s="43">
        <f t="shared" si="42"/>
        <v>5123</v>
      </c>
      <c r="R1372" s="57">
        <f t="shared" ca="1" si="43"/>
        <v>1374</v>
      </c>
      <c r="S1372" s="56"/>
      <c r="T1372" s="63"/>
      <c r="U1372" s="114" t="e">
        <f>VLOOKUP(C1372,Лист2!A$1:B$899,2,FALSE)</f>
        <v>#N/A</v>
      </c>
    </row>
    <row r="1373" spans="1:21" ht="135" customHeight="1" x14ac:dyDescent="0.25">
      <c r="A1373" s="69"/>
      <c r="B1373" s="100"/>
      <c r="C1373" s="62"/>
      <c r="D1373" s="222" t="s">
        <v>245</v>
      </c>
      <c r="E1373" s="223"/>
      <c r="F1373" s="223"/>
      <c r="G1373" s="223"/>
      <c r="H1373" s="223"/>
      <c r="I1373" s="223"/>
      <c r="J1373" s="223"/>
      <c r="K1373" s="223"/>
      <c r="L1373" s="223"/>
      <c r="M1373" s="223"/>
      <c r="N1373" s="224"/>
      <c r="O1373" s="77" t="str">
        <f ca="1">IF(D1373="цвет",SUM(O1374:INDIRECT("N"&amp;R1373)),IF(SUM(E1373:N1373)=0,"",SUM(E1373:N1373)))</f>
        <v/>
      </c>
      <c r="P1373" s="55" t="s">
        <v>54</v>
      </c>
      <c r="Q1373" s="43">
        <f t="shared" si="42"/>
        <v>5123</v>
      </c>
      <c r="R1373" s="57">
        <f t="shared" ca="1" si="43"/>
        <v>1374</v>
      </c>
      <c r="S1373" s="56"/>
      <c r="T1373" s="63"/>
      <c r="U1373" s="114" t="e">
        <f>VLOOKUP(C1373,Лист2!A$1:B$899,2,FALSE)</f>
        <v>#N/A</v>
      </c>
    </row>
    <row r="1374" spans="1:21" ht="17.45" customHeight="1" thickBot="1" x14ac:dyDescent="0.3">
      <c r="A1374" s="69"/>
      <c r="B1374" s="101"/>
      <c r="C1374" s="64"/>
      <c r="D1374" s="219" t="str">
        <f>HYPERLINK("https://miamia.ru/search/index.php?q="&amp;Q1374&amp;"&amp;s=Поиск?utm_source=Excel&amp;utm_medium=Nalichie&amp;utm_content="&amp;Q1374&amp;"","Посмотреть большую фотографию на сайте")</f>
        <v>Посмотреть большую фотографию на сайте</v>
      </c>
      <c r="E1374" s="220"/>
      <c r="F1374" s="220"/>
      <c r="G1374" s="220"/>
      <c r="H1374" s="220"/>
      <c r="I1374" s="220"/>
      <c r="J1374" s="220"/>
      <c r="K1374" s="220"/>
      <c r="L1374" s="220"/>
      <c r="M1374" s="220"/>
      <c r="N1374" s="221"/>
      <c r="O1374" s="77" t="str">
        <f ca="1">IF(D1374="цвет",SUM(O1375:INDIRECT("N"&amp;R1374)),IF(SUM(E1374:N1374)=0,"",SUM(E1374:N1374)))</f>
        <v/>
      </c>
      <c r="P1374" s="55" t="s">
        <v>54</v>
      </c>
      <c r="Q1374" s="43">
        <f t="shared" si="42"/>
        <v>5123</v>
      </c>
      <c r="R1374" s="57">
        <f t="shared" ca="1" si="43"/>
        <v>1374</v>
      </c>
      <c r="S1374" s="56"/>
      <c r="T1374" s="63"/>
      <c r="U1374" s="114" t="e">
        <f>VLOOKUP(C1374,Лист2!A$1:B$899,2,FALSE)</f>
        <v>#N/A</v>
      </c>
    </row>
    <row r="1375" spans="1:21" ht="23.1" customHeight="1" thickBot="1" x14ac:dyDescent="0.3">
      <c r="A1375" s="67"/>
      <c r="B1375" s="50" t="s">
        <v>76</v>
      </c>
      <c r="C1375" s="51"/>
      <c r="D1375" s="52"/>
      <c r="E1375" s="53"/>
      <c r="F1375" s="53"/>
      <c r="G1375" s="53"/>
      <c r="H1375" s="53"/>
      <c r="I1375" s="53"/>
      <c r="J1375" s="53"/>
      <c r="K1375" s="53"/>
      <c r="L1375" s="53"/>
      <c r="M1375" s="53"/>
      <c r="N1375" s="54"/>
      <c r="O1375" s="77" t="str">
        <f ca="1">IF(D1375="цвет",SUM(O1376:INDIRECT("N"&amp;R1375)),IF(SUM(E1375:N1375)=0,"",SUM(E1375:N1375)))</f>
        <v/>
      </c>
      <c r="P1375" s="55" t="s">
        <v>54</v>
      </c>
      <c r="Q1375" s="43">
        <f t="shared" si="42"/>
        <v>5123</v>
      </c>
      <c r="R1375" s="57">
        <f t="shared" ca="1" si="43"/>
        <v>1379</v>
      </c>
      <c r="U1375" s="114" t="e">
        <f>VLOOKUP(C1375,Лист2!A$1:B$899,2,FALSE)</f>
        <v>#N/A</v>
      </c>
    </row>
    <row r="1376" spans="1:21" ht="17.25" thickBot="1" x14ac:dyDescent="0.3">
      <c r="A1376" s="69"/>
      <c r="B1376" s="99" t="s">
        <v>75</v>
      </c>
      <c r="C1376" s="70">
        <v>1820</v>
      </c>
      <c r="D1376" s="87" t="s">
        <v>9</v>
      </c>
      <c r="E1376" s="84" t="s">
        <v>10</v>
      </c>
      <c r="F1376" s="84" t="s">
        <v>11</v>
      </c>
      <c r="G1376" s="84" t="s">
        <v>12</v>
      </c>
      <c r="H1376" s="84" t="s">
        <v>13</v>
      </c>
      <c r="I1376" s="84" t="s">
        <v>14</v>
      </c>
      <c r="J1376" s="84" t="s">
        <v>15</v>
      </c>
      <c r="K1376" s="84" t="s">
        <v>16</v>
      </c>
      <c r="L1376" s="84"/>
      <c r="M1376" s="84"/>
      <c r="N1376" s="85"/>
      <c r="O1376" s="65">
        <f ca="1">IF(D1376="цвет",SUM(O1377:INDIRECT("N"&amp;R1376)),IF(SUM(E1376:N1376)=0,"",SUM(E1376:N1376)))</f>
        <v>0</v>
      </c>
      <c r="P1376" s="55">
        <v>1419</v>
      </c>
      <c r="Q1376" s="43">
        <f t="shared" si="42"/>
        <v>1820</v>
      </c>
      <c r="R1376" s="57">
        <f t="shared" ca="1" si="43"/>
        <v>1379</v>
      </c>
      <c r="S1376" s="71">
        <f>IF(U1376&gt;0,ROUND((U1376),0),ROUND((P1376*$P$1),0))</f>
        <v>650</v>
      </c>
      <c r="T1376" s="72">
        <f ca="1">O1376*S1376</f>
        <v>0</v>
      </c>
      <c r="U1376" s="114">
        <f>VLOOKUP(C1376,Лист2!A$1:B$899,2,FALSE)</f>
        <v>650</v>
      </c>
    </row>
    <row r="1377" spans="1:26" ht="17.25" thickBot="1" x14ac:dyDescent="0.3">
      <c r="A1377" s="69"/>
      <c r="B1377" s="100"/>
      <c r="C1377" s="62"/>
      <c r="D1377" s="4" t="s">
        <v>46</v>
      </c>
      <c r="E1377" s="275"/>
      <c r="F1377" s="275"/>
      <c r="G1377" s="275"/>
      <c r="H1377" s="275"/>
      <c r="I1377" s="275"/>
      <c r="J1377" s="275"/>
      <c r="K1377" s="5"/>
      <c r="L1377" s="5"/>
      <c r="M1377" s="5"/>
      <c r="N1377" s="5"/>
      <c r="O1377" s="77" t="str">
        <f ca="1">IF(D1377="цвет",SUM(O1378:INDIRECT("N"&amp;R1377)),IF(SUM(E1377:N1377)=0,"",SUM(E1377:N1377)))</f>
        <v/>
      </c>
      <c r="P1377" s="55" t="s">
        <v>54</v>
      </c>
      <c r="Q1377" s="43">
        <f t="shared" si="42"/>
        <v>1820</v>
      </c>
      <c r="R1377" s="57">
        <f t="shared" ca="1" si="43"/>
        <v>1379</v>
      </c>
      <c r="S1377" s="56"/>
      <c r="T1377" s="63"/>
      <c r="U1377" s="114" t="e">
        <f>VLOOKUP(C1377,Лист2!A$1:B$899,2,FALSE)</f>
        <v>#N/A</v>
      </c>
    </row>
    <row r="1378" spans="1:26" ht="135" customHeight="1" x14ac:dyDescent="0.25">
      <c r="A1378" s="69"/>
      <c r="B1378" s="100"/>
      <c r="C1378" s="62"/>
      <c r="D1378" s="222" t="s">
        <v>246</v>
      </c>
      <c r="E1378" s="223"/>
      <c r="F1378" s="223"/>
      <c r="G1378" s="223"/>
      <c r="H1378" s="223"/>
      <c r="I1378" s="223"/>
      <c r="J1378" s="223"/>
      <c r="K1378" s="223"/>
      <c r="L1378" s="223"/>
      <c r="M1378" s="223"/>
      <c r="N1378" s="224"/>
      <c r="O1378" s="77" t="str">
        <f ca="1">IF(D1378="цвет",SUM(O1379:INDIRECT("N"&amp;R1378)),IF(SUM(E1378:N1378)=0,"",SUM(E1378:N1378)))</f>
        <v/>
      </c>
      <c r="P1378" s="55" t="s">
        <v>54</v>
      </c>
      <c r="Q1378" s="43">
        <f t="shared" si="42"/>
        <v>1820</v>
      </c>
      <c r="R1378" s="57">
        <f t="shared" ca="1" si="43"/>
        <v>1379</v>
      </c>
      <c r="S1378" s="56"/>
      <c r="T1378" s="63"/>
      <c r="U1378" s="114" t="e">
        <f>VLOOKUP(C1378,Лист2!A$1:B$899,2,FALSE)</f>
        <v>#N/A</v>
      </c>
    </row>
    <row r="1379" spans="1:26" ht="17.45" customHeight="1" thickBot="1" x14ac:dyDescent="0.3">
      <c r="A1379" s="69"/>
      <c r="B1379" s="101"/>
      <c r="C1379" s="64"/>
      <c r="D1379" s="219" t="str">
        <f>HYPERLINK("https://miamia.ru/search/index.php?q="&amp;Q1379&amp;"&amp;s=Поиск?utm_source=Excel&amp;utm_medium=Nalichie&amp;utm_content="&amp;Q1379&amp;"","Посмотреть большую фотографию на сайте")</f>
        <v>Посмотреть большую фотографию на сайте</v>
      </c>
      <c r="E1379" s="220"/>
      <c r="F1379" s="220"/>
      <c r="G1379" s="220"/>
      <c r="H1379" s="220"/>
      <c r="I1379" s="220"/>
      <c r="J1379" s="220"/>
      <c r="K1379" s="220"/>
      <c r="L1379" s="220"/>
      <c r="M1379" s="220"/>
      <c r="N1379" s="221"/>
      <c r="O1379" s="77" t="str">
        <f ca="1">IF(D1379="цвет",SUM(O1380:INDIRECT("N"&amp;R1379)),IF(SUM(E1379:N1379)=0,"",SUM(E1379:N1379)))</f>
        <v/>
      </c>
      <c r="P1379" s="55" t="s">
        <v>54</v>
      </c>
      <c r="Q1379" s="43">
        <f t="shared" si="42"/>
        <v>1820</v>
      </c>
      <c r="R1379" s="57">
        <f t="shared" ca="1" si="43"/>
        <v>1379</v>
      </c>
      <c r="S1379" s="56"/>
      <c r="T1379" s="63"/>
      <c r="U1379" s="114" t="e">
        <f>VLOOKUP(C1379,Лист2!A$1:B$899,2,FALSE)</f>
        <v>#N/A</v>
      </c>
    </row>
    <row r="1380" spans="1:26" ht="23.1" customHeight="1" thickBot="1" x14ac:dyDescent="0.3">
      <c r="A1380" s="67"/>
      <c r="B1380" s="50" t="s">
        <v>161</v>
      </c>
      <c r="C1380" s="51"/>
      <c r="D1380" s="52"/>
      <c r="E1380" s="53"/>
      <c r="F1380" s="53"/>
      <c r="G1380" s="53"/>
      <c r="H1380" s="53"/>
      <c r="I1380" s="53"/>
      <c r="J1380" s="53"/>
      <c r="K1380" s="53"/>
      <c r="L1380" s="53"/>
      <c r="M1380" s="53"/>
      <c r="N1380" s="54"/>
      <c r="O1380" s="77" t="str">
        <f ca="1">IF(D1380="цвет",SUM(O1381:INDIRECT("N"&amp;R1380)),IF(SUM(E1380:N1380)=0,"",SUM(E1380:N1380)))</f>
        <v/>
      </c>
      <c r="P1380" s="55" t="s">
        <v>54</v>
      </c>
      <c r="Q1380" s="43">
        <f t="shared" si="42"/>
        <v>1820</v>
      </c>
      <c r="R1380" s="57">
        <f t="shared" ca="1" si="43"/>
        <v>1385</v>
      </c>
      <c r="U1380" s="114" t="e">
        <f>VLOOKUP(C1380,Лист2!A$1:B$899,2,FALSE)</f>
        <v>#N/A</v>
      </c>
    </row>
    <row r="1381" spans="1:26" ht="17.25" thickBot="1" x14ac:dyDescent="0.3">
      <c r="A1381" s="69"/>
      <c r="B1381" s="230" t="s">
        <v>126</v>
      </c>
      <c r="C1381" s="70">
        <v>5100</v>
      </c>
      <c r="D1381" s="87" t="s">
        <v>9</v>
      </c>
      <c r="E1381" s="84" t="s">
        <v>10</v>
      </c>
      <c r="F1381" s="84" t="s">
        <v>11</v>
      </c>
      <c r="G1381" s="84" t="s">
        <v>12</v>
      </c>
      <c r="H1381" s="84" t="s">
        <v>13</v>
      </c>
      <c r="I1381" s="84" t="s">
        <v>14</v>
      </c>
      <c r="J1381" s="84" t="s">
        <v>15</v>
      </c>
      <c r="K1381" s="84" t="s">
        <v>16</v>
      </c>
      <c r="L1381" s="84"/>
      <c r="M1381" s="84"/>
      <c r="N1381" s="84"/>
      <c r="O1381" s="65">
        <f ca="1">IF(D1381="цвет",SUM(O1382:INDIRECT("N"&amp;R1381)),IF(SUM(E1381:N1381)=0,"",SUM(E1381:N1381)))</f>
        <v>0</v>
      </c>
      <c r="P1381" s="55">
        <v>1936</v>
      </c>
      <c r="Q1381" s="43">
        <f t="shared" si="42"/>
        <v>5100</v>
      </c>
      <c r="R1381" s="57">
        <f t="shared" ca="1" si="43"/>
        <v>1385</v>
      </c>
      <c r="S1381" s="71">
        <f>IF(U1381&gt;0,ROUND((U1381),0),ROUND((P1381*$P$1),0))</f>
        <v>750</v>
      </c>
      <c r="T1381" s="72">
        <f ca="1">O1381*S1381</f>
        <v>0</v>
      </c>
      <c r="U1381" s="114">
        <f>VLOOKUP(C1381,Лист2!A$1:B$899,2,FALSE)</f>
        <v>750</v>
      </c>
    </row>
    <row r="1382" spans="1:26" ht="17.25" thickBot="1" x14ac:dyDescent="0.3">
      <c r="A1382" s="69"/>
      <c r="B1382" s="231"/>
      <c r="C1382" s="62"/>
      <c r="D1382" s="94" t="s">
        <v>127</v>
      </c>
      <c r="E1382" s="66"/>
      <c r="F1382" s="277"/>
      <c r="G1382" s="276"/>
      <c r="H1382" s="277"/>
      <c r="I1382" s="276"/>
      <c r="J1382" s="276"/>
      <c r="K1382" s="276"/>
      <c r="L1382" s="66"/>
      <c r="M1382" s="66"/>
      <c r="N1382" s="66"/>
      <c r="O1382" s="77" t="str">
        <f ca="1">IF(D1382="цвет",SUM(O1383:INDIRECT("N"&amp;R1382)),IF(SUM(E1382:N1382)=0,"",SUM(E1382:N1382)))</f>
        <v/>
      </c>
      <c r="P1382" s="55" t="s">
        <v>54</v>
      </c>
      <c r="Q1382" s="43">
        <f t="shared" si="42"/>
        <v>5100</v>
      </c>
      <c r="R1382" s="57">
        <f t="shared" ca="1" si="43"/>
        <v>1385</v>
      </c>
      <c r="S1382" s="56"/>
      <c r="T1382" s="63"/>
      <c r="U1382" s="114" t="e">
        <f>VLOOKUP(C1382,Лист2!A$1:B$899,2,FALSE)</f>
        <v>#N/A</v>
      </c>
    </row>
    <row r="1383" spans="1:26" ht="17.25" thickBot="1" x14ac:dyDescent="0.3">
      <c r="A1383" s="69"/>
      <c r="B1383" s="231"/>
      <c r="C1383" s="62"/>
      <c r="D1383" s="94" t="s">
        <v>128</v>
      </c>
      <c r="E1383" s="66"/>
      <c r="F1383" s="276"/>
      <c r="G1383" s="66"/>
      <c r="H1383" s="66"/>
      <c r="I1383" s="66"/>
      <c r="J1383" s="66"/>
      <c r="K1383" s="66"/>
      <c r="L1383" s="66"/>
      <c r="M1383" s="66"/>
      <c r="N1383" s="66"/>
      <c r="O1383" s="77" t="str">
        <f ca="1">IF(D1383="цвет",SUM(O1384:INDIRECT("N"&amp;R1383)),IF(SUM(E1383:N1383)=0,"",SUM(E1383:N1383)))</f>
        <v/>
      </c>
      <c r="P1383" s="55" t="s">
        <v>54</v>
      </c>
      <c r="Q1383" s="43">
        <f t="shared" si="42"/>
        <v>5100</v>
      </c>
      <c r="R1383" s="57">
        <f t="shared" ca="1" si="43"/>
        <v>1385</v>
      </c>
      <c r="S1383" s="56"/>
      <c r="T1383" s="63"/>
      <c r="U1383" s="114" t="e">
        <f>VLOOKUP(C1383,Лист2!A$1:B$899,2,FALSE)</f>
        <v>#N/A</v>
      </c>
    </row>
    <row r="1384" spans="1:26" ht="117.75" customHeight="1" x14ac:dyDescent="0.25">
      <c r="A1384" s="69"/>
      <c r="B1384" s="231"/>
      <c r="C1384" s="74"/>
      <c r="D1384" s="234" t="s">
        <v>306</v>
      </c>
      <c r="E1384" s="235"/>
      <c r="F1384" s="235"/>
      <c r="G1384" s="235"/>
      <c r="H1384" s="235"/>
      <c r="I1384" s="235"/>
      <c r="J1384" s="235"/>
      <c r="K1384" s="235"/>
      <c r="L1384" s="235"/>
      <c r="M1384" s="235"/>
      <c r="N1384" s="236"/>
      <c r="O1384" s="77" t="str">
        <f ca="1">IF(D1384="цвет",SUM(O1385:INDIRECT("N"&amp;R1384)),IF(SUM(E1384:N1384)=0,"",SUM(E1384:N1384)))</f>
        <v/>
      </c>
      <c r="P1384" s="55" t="s">
        <v>54</v>
      </c>
      <c r="Q1384" s="43">
        <f t="shared" si="42"/>
        <v>5100</v>
      </c>
      <c r="R1384" s="57">
        <f t="shared" ca="1" si="43"/>
        <v>1385</v>
      </c>
      <c r="S1384" s="56"/>
      <c r="T1384" s="63"/>
      <c r="U1384" s="114" t="e">
        <f>VLOOKUP(C1384,Лист2!A$1:B$899,2,FALSE)</f>
        <v>#N/A</v>
      </c>
    </row>
    <row r="1385" spans="1:26" ht="17.45" customHeight="1" thickBot="1" x14ac:dyDescent="0.3">
      <c r="A1385" s="69"/>
      <c r="B1385" s="243"/>
      <c r="C1385" s="7"/>
      <c r="D1385" s="219" t="str">
        <f>HYPERLINK("https://miamia.ru/search/index.php?q="&amp;Q1385&amp;"&amp;s=Поиск?utm_source=Excel&amp;utm_medium=Nalichie&amp;utm_content="&amp;Q1385&amp;"","Посмотреть большую фотографию на сайте")</f>
        <v>Посмотреть большую фотографию на сайте</v>
      </c>
      <c r="E1385" s="220"/>
      <c r="F1385" s="220"/>
      <c r="G1385" s="220"/>
      <c r="H1385" s="220"/>
      <c r="I1385" s="220"/>
      <c r="J1385" s="220"/>
      <c r="K1385" s="220"/>
      <c r="L1385" s="220"/>
      <c r="M1385" s="220"/>
      <c r="N1385" s="221"/>
      <c r="O1385" s="77" t="str">
        <f ca="1">IF(D1385="цвет",SUM(O1386:INDIRECT("N"&amp;R1385)),IF(SUM(E1385:N1385)=0,"",SUM(E1385:N1385)))</f>
        <v/>
      </c>
      <c r="P1385" s="55" t="s">
        <v>54</v>
      </c>
      <c r="Q1385" s="43">
        <f t="shared" si="42"/>
        <v>5100</v>
      </c>
      <c r="R1385" s="57">
        <f t="shared" ca="1" si="43"/>
        <v>1385</v>
      </c>
      <c r="S1385" s="56"/>
      <c r="T1385" s="63"/>
      <c r="U1385" s="114" t="e">
        <f>VLOOKUP(C1385,Лист2!A$1:B$899,2,FALSE)</f>
        <v>#N/A</v>
      </c>
    </row>
    <row r="1386" spans="1:26" ht="17.25" thickBot="1" x14ac:dyDescent="0.3">
      <c r="A1386" s="69"/>
      <c r="B1386" s="230" t="s">
        <v>126</v>
      </c>
      <c r="C1386" s="70">
        <v>5101</v>
      </c>
      <c r="D1386" s="87" t="s">
        <v>9</v>
      </c>
      <c r="E1386" s="84" t="s">
        <v>10</v>
      </c>
      <c r="F1386" s="84" t="s">
        <v>11</v>
      </c>
      <c r="G1386" s="84" t="s">
        <v>12</v>
      </c>
      <c r="H1386" s="84" t="s">
        <v>13</v>
      </c>
      <c r="I1386" s="84" t="s">
        <v>14</v>
      </c>
      <c r="J1386" s="84" t="s">
        <v>15</v>
      </c>
      <c r="K1386" s="84" t="s">
        <v>16</v>
      </c>
      <c r="L1386" s="84"/>
      <c r="M1386" s="84"/>
      <c r="N1386" s="84"/>
      <c r="O1386" s="65">
        <f ca="1">IF(D1386="цвет",SUM(O1387:INDIRECT("N"&amp;R1386)),IF(SUM(E1386:N1386)=0,"",SUM(E1386:N1386)))</f>
        <v>0</v>
      </c>
      <c r="P1386" s="55">
        <v>2065</v>
      </c>
      <c r="Q1386" s="43">
        <f t="shared" si="42"/>
        <v>5101</v>
      </c>
      <c r="R1386" s="57">
        <f t="shared" ca="1" si="43"/>
        <v>1390</v>
      </c>
      <c r="S1386" s="71">
        <f>IF(U1386&gt;0,ROUND((U1386),0),ROUND((P1386*$P$1),0))</f>
        <v>750</v>
      </c>
      <c r="T1386" s="72">
        <f ca="1">O1386*S1386</f>
        <v>0</v>
      </c>
      <c r="U1386" s="114">
        <f>VLOOKUP(C1386,Лист2!A$1:B$899,2,FALSE)</f>
        <v>750</v>
      </c>
    </row>
    <row r="1387" spans="1:26" ht="17.25" thickBot="1" x14ac:dyDescent="0.3">
      <c r="A1387" s="69"/>
      <c r="B1387" s="231"/>
      <c r="C1387" s="62"/>
      <c r="D1387" s="94" t="s">
        <v>127</v>
      </c>
      <c r="E1387" s="66"/>
      <c r="F1387" s="276"/>
      <c r="G1387" s="276"/>
      <c r="H1387" s="66"/>
      <c r="I1387" s="66"/>
      <c r="J1387" s="66"/>
      <c r="K1387" s="66"/>
      <c r="L1387" s="66"/>
      <c r="M1387" s="66"/>
      <c r="N1387" s="66"/>
      <c r="O1387" s="77" t="str">
        <f ca="1">IF(D1387="цвет",SUM(O1388:INDIRECT("N"&amp;R1387)),IF(SUM(E1387:N1387)=0,"",SUM(E1387:N1387)))</f>
        <v/>
      </c>
      <c r="P1387" s="55" t="s">
        <v>54</v>
      </c>
      <c r="Q1387" s="43">
        <f t="shared" si="42"/>
        <v>5101</v>
      </c>
      <c r="R1387" s="57">
        <f t="shared" ca="1" si="43"/>
        <v>1390</v>
      </c>
      <c r="S1387" s="56"/>
      <c r="T1387" s="63"/>
      <c r="U1387" s="114" t="e">
        <f>VLOOKUP(C1387,Лист2!A$1:B$899,2,FALSE)</f>
        <v>#N/A</v>
      </c>
    </row>
    <row r="1388" spans="1:26" ht="17.25" thickBot="1" x14ac:dyDescent="0.3">
      <c r="A1388" s="69"/>
      <c r="B1388" s="231"/>
      <c r="C1388" s="62"/>
      <c r="D1388" s="94" t="s">
        <v>128</v>
      </c>
      <c r="E1388" s="66"/>
      <c r="F1388" s="277"/>
      <c r="G1388" s="66"/>
      <c r="H1388" s="66"/>
      <c r="I1388" s="66"/>
      <c r="J1388" s="66"/>
      <c r="K1388" s="66"/>
      <c r="L1388" s="66"/>
      <c r="M1388" s="66"/>
      <c r="N1388" s="66"/>
      <c r="O1388" s="77" t="str">
        <f ca="1">IF(D1388="цвет",SUM(O1389:INDIRECT("N"&amp;R1388)),IF(SUM(E1388:N1388)=0,"",SUM(E1388:N1388)))</f>
        <v/>
      </c>
      <c r="P1388" s="55" t="s">
        <v>54</v>
      </c>
      <c r="Q1388" s="43">
        <f t="shared" si="42"/>
        <v>5101</v>
      </c>
      <c r="R1388" s="57">
        <f t="shared" ca="1" si="43"/>
        <v>1390</v>
      </c>
      <c r="S1388" s="56"/>
      <c r="T1388" s="63"/>
      <c r="U1388" s="114" t="e">
        <f>VLOOKUP(C1388,Лист2!A$1:B$899,2,FALSE)</f>
        <v>#N/A</v>
      </c>
    </row>
    <row r="1389" spans="1:26" ht="119.25" customHeight="1" x14ac:dyDescent="0.25">
      <c r="A1389" s="69"/>
      <c r="B1389" s="231"/>
      <c r="C1389" s="74"/>
      <c r="D1389" s="234" t="s">
        <v>307</v>
      </c>
      <c r="E1389" s="235"/>
      <c r="F1389" s="235"/>
      <c r="G1389" s="235"/>
      <c r="H1389" s="235"/>
      <c r="I1389" s="235"/>
      <c r="J1389" s="235"/>
      <c r="K1389" s="235"/>
      <c r="L1389" s="235"/>
      <c r="M1389" s="235"/>
      <c r="N1389" s="236"/>
      <c r="O1389" s="77" t="str">
        <f ca="1">IF(D1389="цвет",SUM(O1390:INDIRECT("N"&amp;R1389)),IF(SUM(E1389:N1389)=0,"",SUM(E1389:N1389)))</f>
        <v/>
      </c>
      <c r="P1389" s="55" t="s">
        <v>54</v>
      </c>
      <c r="Q1389" s="43">
        <f t="shared" si="42"/>
        <v>5101</v>
      </c>
      <c r="R1389" s="57">
        <f t="shared" ca="1" si="43"/>
        <v>1390</v>
      </c>
      <c r="S1389" s="56"/>
      <c r="T1389" s="63"/>
      <c r="U1389" s="114" t="e">
        <f>VLOOKUP(C1389,Лист2!A$1:B$899,2,FALSE)</f>
        <v>#N/A</v>
      </c>
    </row>
    <row r="1390" spans="1:26" ht="17.45" customHeight="1" thickBot="1" x14ac:dyDescent="0.3">
      <c r="A1390" s="69"/>
      <c r="B1390" s="243"/>
      <c r="C1390" s="7"/>
      <c r="D1390" s="219" t="str">
        <f>HYPERLINK("https://miamia.ru/search/index.php?q="&amp;Q1390&amp;"&amp;s=Поиск?utm_source=Excel&amp;utm_medium=Nalichie&amp;utm_content="&amp;Q1390&amp;"","Посмотреть большую фотографию на сайте")</f>
        <v>Посмотреть большую фотографию на сайте</v>
      </c>
      <c r="E1390" s="220"/>
      <c r="F1390" s="220"/>
      <c r="G1390" s="220"/>
      <c r="H1390" s="220"/>
      <c r="I1390" s="220"/>
      <c r="J1390" s="220"/>
      <c r="K1390" s="220"/>
      <c r="L1390" s="220"/>
      <c r="M1390" s="220"/>
      <c r="N1390" s="221"/>
      <c r="O1390" s="77" t="str">
        <f ca="1">IF(D1390="цвет",SUM(O1391:INDIRECT("N"&amp;R1390)),IF(SUM(E1390:N1390)=0,"",SUM(E1390:N1390)))</f>
        <v/>
      </c>
      <c r="P1390" s="55" t="s">
        <v>54</v>
      </c>
      <c r="Q1390" s="43">
        <f t="shared" si="42"/>
        <v>5101</v>
      </c>
      <c r="R1390" s="57">
        <f t="shared" ca="1" si="43"/>
        <v>1390</v>
      </c>
      <c r="S1390" s="56"/>
      <c r="T1390" s="63"/>
      <c r="U1390" s="114" t="e">
        <f>VLOOKUP(C1390,Лист2!A$1:B$899,2,FALSE)</f>
        <v>#N/A</v>
      </c>
    </row>
    <row r="1391" spans="1:26" customFormat="1" ht="17.25" thickBot="1" x14ac:dyDescent="0.3">
      <c r="A1391" s="138"/>
      <c r="B1391" s="167" t="s">
        <v>126</v>
      </c>
      <c r="C1391" s="132">
        <v>5107</v>
      </c>
      <c r="D1391" s="104" t="s">
        <v>9</v>
      </c>
      <c r="E1391" s="105" t="s">
        <v>11</v>
      </c>
      <c r="F1391" s="105" t="s">
        <v>12</v>
      </c>
      <c r="G1391" s="105" t="s">
        <v>13</v>
      </c>
      <c r="H1391" s="105" t="s">
        <v>14</v>
      </c>
      <c r="I1391" s="105" t="s">
        <v>15</v>
      </c>
      <c r="J1391" s="105"/>
      <c r="K1391" s="105"/>
      <c r="L1391" s="105"/>
      <c r="M1391" s="105"/>
      <c r="N1391" s="107"/>
      <c r="O1391" s="108">
        <f ca="1">IF(D1391="цвет",SUM(O1392:INDIRECT("N"&amp;R1391)),IF(SUM(E1391:N1391)=0,"",SUM(E1391:N1391)))</f>
        <v>0</v>
      </c>
      <c r="P1391" s="109">
        <v>2582</v>
      </c>
      <c r="Q1391" s="110">
        <f t="shared" si="42"/>
        <v>5107</v>
      </c>
      <c r="R1391" s="111">
        <f t="shared" ca="1" si="43"/>
        <v>1395</v>
      </c>
      <c r="S1391" s="112">
        <f>IF(U1391&gt;0,ROUND((U1391),0),ROUND((P1391*$P$1),0))</f>
        <v>1298</v>
      </c>
      <c r="T1391" s="113">
        <f ca="1">O1391*S1391</f>
        <v>0</v>
      </c>
      <c r="U1391" s="114">
        <f>VLOOKUP(C1391,Лист2!A$1:B$899,2,FALSE)</f>
        <v>1298</v>
      </c>
      <c r="V1391" s="114"/>
      <c r="W1391" s="114"/>
      <c r="X1391" s="114"/>
      <c r="Y1391" s="114"/>
      <c r="Z1391" s="114"/>
    </row>
    <row r="1392" spans="1:26" customFormat="1" ht="17.25" thickBot="1" x14ac:dyDescent="0.3">
      <c r="A1392" s="138"/>
      <c r="B1392" s="166"/>
      <c r="C1392" s="115"/>
      <c r="D1392" s="134" t="s">
        <v>128</v>
      </c>
      <c r="E1392" s="131"/>
      <c r="F1392" s="131"/>
      <c r="G1392" s="131"/>
      <c r="H1392" s="131"/>
      <c r="I1392" s="131"/>
      <c r="J1392" s="131"/>
      <c r="K1392" s="131"/>
      <c r="L1392" s="131"/>
      <c r="M1392" s="131"/>
      <c r="N1392" s="149"/>
      <c r="O1392" s="127" t="str">
        <f ca="1">IF(D1392="цвет",SUM(O1393:INDIRECT("N"&amp;R1392)),IF(SUM(E1392:N1392)=0,"",SUM(E1392:N1392)))</f>
        <v/>
      </c>
      <c r="P1392" s="109" t="s">
        <v>54</v>
      </c>
      <c r="Q1392" s="110">
        <f t="shared" si="42"/>
        <v>5107</v>
      </c>
      <c r="R1392" s="111">
        <f t="shared" ca="1" si="43"/>
        <v>1395</v>
      </c>
      <c r="S1392" s="146"/>
      <c r="T1392" s="120"/>
      <c r="U1392" s="114" t="e">
        <f>VLOOKUP(C1392,Лист2!A$1:B$899,2,FALSE)</f>
        <v>#N/A</v>
      </c>
      <c r="V1392" s="114"/>
      <c r="W1392" s="114"/>
      <c r="X1392" s="114"/>
      <c r="Y1392" s="114"/>
      <c r="Z1392" s="114"/>
    </row>
    <row r="1393" spans="1:26" customFormat="1" ht="17.25" thickBot="1" x14ac:dyDescent="0.3">
      <c r="A1393" s="138"/>
      <c r="B1393" s="166"/>
      <c r="C1393" s="115"/>
      <c r="D1393" s="134" t="s">
        <v>127</v>
      </c>
      <c r="E1393" s="144"/>
      <c r="F1393" s="131"/>
      <c r="G1393" s="131"/>
      <c r="H1393" s="131"/>
      <c r="I1393" s="131"/>
      <c r="J1393" s="131"/>
      <c r="K1393" s="131"/>
      <c r="L1393" s="131"/>
      <c r="M1393" s="131"/>
      <c r="N1393" s="131"/>
      <c r="O1393" s="118" t="str">
        <f ca="1">IF(D1393="цвет",SUM(O1394:INDIRECT("N"&amp;R1393)),IF(SUM(E1393:N1393)=0,"",SUM(E1393:N1393)))</f>
        <v/>
      </c>
      <c r="P1393" s="109" t="s">
        <v>54</v>
      </c>
      <c r="Q1393" s="110">
        <f t="shared" si="42"/>
        <v>5107</v>
      </c>
      <c r="R1393" s="111">
        <f t="shared" ca="1" si="43"/>
        <v>1395</v>
      </c>
      <c r="S1393" s="119"/>
      <c r="T1393" s="120"/>
      <c r="U1393" s="114" t="e">
        <f>VLOOKUP(C1393,Лист2!A$1:B$899,2,FALSE)</f>
        <v>#N/A</v>
      </c>
      <c r="V1393" s="114"/>
      <c r="W1393" s="114"/>
      <c r="X1393" s="114"/>
      <c r="Y1393" s="114"/>
      <c r="Z1393" s="114"/>
    </row>
    <row r="1394" spans="1:26" customFormat="1" ht="135" customHeight="1" x14ac:dyDescent="0.25">
      <c r="A1394" s="138"/>
      <c r="B1394" s="166"/>
      <c r="C1394" s="115"/>
      <c r="D1394" s="250" t="s">
        <v>457</v>
      </c>
      <c r="E1394" s="251"/>
      <c r="F1394" s="251"/>
      <c r="G1394" s="251"/>
      <c r="H1394" s="251"/>
      <c r="I1394" s="251"/>
      <c r="J1394" s="251"/>
      <c r="K1394" s="251"/>
      <c r="L1394" s="251"/>
      <c r="M1394" s="251"/>
      <c r="N1394" s="252"/>
      <c r="O1394" s="118" t="str">
        <f ca="1">IF(D1394="цвет",SUM(O1395:INDIRECT("N"&amp;R1394)),IF(SUM(E1394:N1394)=0,"",SUM(E1394:N1394)))</f>
        <v/>
      </c>
      <c r="P1394" s="109" t="s">
        <v>54</v>
      </c>
      <c r="Q1394" s="110">
        <f t="shared" si="42"/>
        <v>5107</v>
      </c>
      <c r="R1394" s="111">
        <f t="shared" ca="1" si="43"/>
        <v>1395</v>
      </c>
      <c r="S1394" s="119"/>
      <c r="T1394" s="120"/>
      <c r="U1394" s="114" t="e">
        <f>VLOOKUP(C1394,Лист2!A$1:B$899,2,FALSE)</f>
        <v>#N/A</v>
      </c>
      <c r="V1394" s="114"/>
      <c r="W1394" s="114"/>
      <c r="X1394" s="114"/>
      <c r="Y1394" s="114"/>
      <c r="Z1394" s="114"/>
    </row>
    <row r="1395" spans="1:26" customFormat="1" ht="17.100000000000001" customHeight="1" thickBot="1" x14ac:dyDescent="0.3">
      <c r="A1395" s="138"/>
      <c r="B1395" s="168"/>
      <c r="C1395" s="121"/>
      <c r="D1395" s="219" t="str">
        <f>HYPERLINK("https://miamia.ru/search/index.php?q="&amp;Q1395&amp;"&amp;s=Поиск?utm_source=Excel&amp;utm_medium=Nalichie&amp;utm_content="&amp;Q1395&amp;"","Посмотреть большую фотографию на сайте")</f>
        <v>Посмотреть большую фотографию на сайте</v>
      </c>
      <c r="E1395" s="220"/>
      <c r="F1395" s="220"/>
      <c r="G1395" s="220"/>
      <c r="H1395" s="220"/>
      <c r="I1395" s="220"/>
      <c r="J1395" s="220"/>
      <c r="K1395" s="220"/>
      <c r="L1395" s="220"/>
      <c r="M1395" s="220"/>
      <c r="N1395" s="221"/>
      <c r="O1395" s="118" t="str">
        <f ca="1">IF(D1395="цвет",SUM(O1396:INDIRECT("N"&amp;R1395)),IF(SUM(E1395:N1395)=0,"",SUM(E1395:N1395)))</f>
        <v/>
      </c>
      <c r="P1395" s="109" t="s">
        <v>54</v>
      </c>
      <c r="Q1395" s="110">
        <f t="shared" si="42"/>
        <v>5107</v>
      </c>
      <c r="R1395" s="111">
        <f t="shared" ca="1" si="43"/>
        <v>1395</v>
      </c>
      <c r="S1395" s="119"/>
      <c r="T1395" s="120"/>
      <c r="U1395" s="114" t="e">
        <f>VLOOKUP(C1395,Лист2!A$1:B$899,2,FALSE)</f>
        <v>#N/A</v>
      </c>
      <c r="V1395" s="114"/>
      <c r="W1395" s="114"/>
      <c r="X1395" s="114"/>
      <c r="Y1395" s="114"/>
      <c r="Z1395" s="114"/>
    </row>
    <row r="1396" spans="1:26" customFormat="1" ht="17.25" thickBot="1" x14ac:dyDescent="0.3">
      <c r="A1396" s="138"/>
      <c r="B1396" s="167" t="s">
        <v>126</v>
      </c>
      <c r="C1396" s="132">
        <v>5108</v>
      </c>
      <c r="D1396" s="104" t="s">
        <v>9</v>
      </c>
      <c r="E1396" s="105" t="s">
        <v>11</v>
      </c>
      <c r="F1396" s="105" t="s">
        <v>12</v>
      </c>
      <c r="G1396" s="105" t="s">
        <v>13</v>
      </c>
      <c r="H1396" s="105" t="s">
        <v>14</v>
      </c>
      <c r="I1396" s="105" t="s">
        <v>15</v>
      </c>
      <c r="J1396" s="105" t="s">
        <v>16</v>
      </c>
      <c r="K1396" s="105" t="s">
        <v>20</v>
      </c>
      <c r="L1396" s="105" t="s">
        <v>21</v>
      </c>
      <c r="M1396" s="105"/>
      <c r="N1396" s="107"/>
      <c r="O1396" s="108">
        <f ca="1">IF(D1396="цвет",SUM(O1397:INDIRECT("N"&amp;R1396)),IF(SUM(E1396:N1396)=0,"",SUM(E1396:N1396)))</f>
        <v>0</v>
      </c>
      <c r="P1396" s="109">
        <v>2582</v>
      </c>
      <c r="Q1396" s="110">
        <f t="shared" si="42"/>
        <v>5108</v>
      </c>
      <c r="R1396" s="111">
        <f t="shared" ca="1" si="43"/>
        <v>1400</v>
      </c>
      <c r="S1396" s="112">
        <f>IF(U1396&gt;0,ROUND((U1396),0),ROUND((P1396*$P$1),0))</f>
        <v>1298</v>
      </c>
      <c r="T1396" s="113">
        <f ca="1">O1396*S1396</f>
        <v>0</v>
      </c>
      <c r="U1396" s="114">
        <f>VLOOKUP(C1396,Лист2!A$1:B$899,2,FALSE)</f>
        <v>1298</v>
      </c>
      <c r="V1396" s="114"/>
      <c r="W1396" s="114"/>
      <c r="X1396" s="114"/>
      <c r="Y1396" s="114"/>
      <c r="Z1396" s="114"/>
    </row>
    <row r="1397" spans="1:26" customFormat="1" ht="17.25" thickBot="1" x14ac:dyDescent="0.3">
      <c r="A1397" s="138"/>
      <c r="B1397" s="166"/>
      <c r="C1397" s="115"/>
      <c r="D1397" s="134" t="s">
        <v>128</v>
      </c>
      <c r="E1397" s="131"/>
      <c r="F1397" s="131"/>
      <c r="G1397" s="131"/>
      <c r="H1397" s="131"/>
      <c r="I1397" s="131"/>
      <c r="J1397" s="131"/>
      <c r="K1397" s="131"/>
      <c r="L1397" s="131"/>
      <c r="M1397" s="131"/>
      <c r="N1397" s="149"/>
      <c r="O1397" s="127" t="str">
        <f ca="1">IF(D1397="цвет",SUM(O1398:INDIRECT("N"&amp;R1397)),IF(SUM(E1397:N1397)=0,"",SUM(E1397:N1397)))</f>
        <v/>
      </c>
      <c r="P1397" s="109" t="s">
        <v>54</v>
      </c>
      <c r="Q1397" s="110">
        <f t="shared" si="42"/>
        <v>5108</v>
      </c>
      <c r="R1397" s="111">
        <f t="shared" ca="1" si="43"/>
        <v>1400</v>
      </c>
      <c r="S1397" s="146"/>
      <c r="T1397" s="120"/>
      <c r="U1397" s="114" t="e">
        <f>VLOOKUP(C1397,Лист2!A$1:B$899,2,FALSE)</f>
        <v>#N/A</v>
      </c>
      <c r="V1397" s="114"/>
      <c r="W1397" s="114"/>
      <c r="X1397" s="114"/>
      <c r="Y1397" s="114"/>
      <c r="Z1397" s="114"/>
    </row>
    <row r="1398" spans="1:26" customFormat="1" ht="17.25" thickBot="1" x14ac:dyDescent="0.3">
      <c r="A1398" s="138"/>
      <c r="B1398" s="166"/>
      <c r="C1398" s="115"/>
      <c r="D1398" s="134" t="s">
        <v>127</v>
      </c>
      <c r="E1398" s="131"/>
      <c r="F1398" s="131"/>
      <c r="G1398" s="131"/>
      <c r="H1398" s="131"/>
      <c r="I1398" s="144"/>
      <c r="J1398" s="131"/>
      <c r="K1398" s="131"/>
      <c r="L1398" s="131"/>
      <c r="M1398" s="131"/>
      <c r="N1398" s="131"/>
      <c r="O1398" s="118" t="str">
        <f ca="1">IF(D1398="цвет",SUM(O1399:INDIRECT("N"&amp;R1398)),IF(SUM(E1398:N1398)=0,"",SUM(E1398:N1398)))</f>
        <v/>
      </c>
      <c r="P1398" s="109" t="s">
        <v>54</v>
      </c>
      <c r="Q1398" s="110">
        <f t="shared" si="42"/>
        <v>5108</v>
      </c>
      <c r="R1398" s="111">
        <f t="shared" ca="1" si="43"/>
        <v>1400</v>
      </c>
      <c r="S1398" s="119"/>
      <c r="T1398" s="120"/>
      <c r="U1398" s="114" t="e">
        <f>VLOOKUP(C1398,Лист2!A$1:B$899,2,FALSE)</f>
        <v>#N/A</v>
      </c>
      <c r="V1398" s="114"/>
      <c r="W1398" s="114"/>
      <c r="X1398" s="114"/>
      <c r="Y1398" s="114"/>
      <c r="Z1398" s="114"/>
    </row>
    <row r="1399" spans="1:26" customFormat="1" ht="117" customHeight="1" x14ac:dyDescent="0.25">
      <c r="A1399" s="138"/>
      <c r="B1399" s="166"/>
      <c r="C1399" s="115"/>
      <c r="D1399" s="250" t="s">
        <v>458</v>
      </c>
      <c r="E1399" s="251"/>
      <c r="F1399" s="251"/>
      <c r="G1399" s="251"/>
      <c r="H1399" s="251"/>
      <c r="I1399" s="251"/>
      <c r="J1399" s="251"/>
      <c r="K1399" s="251"/>
      <c r="L1399" s="251"/>
      <c r="M1399" s="251"/>
      <c r="N1399" s="252"/>
      <c r="O1399" s="118" t="str">
        <f ca="1">IF(D1399="цвет",SUM(O1400:INDIRECT("N"&amp;R1399)),IF(SUM(E1399:N1399)=0,"",SUM(E1399:N1399)))</f>
        <v/>
      </c>
      <c r="P1399" s="109" t="s">
        <v>54</v>
      </c>
      <c r="Q1399" s="110">
        <f t="shared" si="42"/>
        <v>5108</v>
      </c>
      <c r="R1399" s="111">
        <f t="shared" ca="1" si="43"/>
        <v>1400</v>
      </c>
      <c r="S1399" s="119"/>
      <c r="T1399" s="120"/>
      <c r="U1399" s="114" t="e">
        <f>VLOOKUP(C1399,Лист2!A$1:B$899,2,FALSE)</f>
        <v>#N/A</v>
      </c>
      <c r="V1399" s="114"/>
      <c r="W1399" s="114"/>
      <c r="X1399" s="114"/>
      <c r="Y1399" s="114"/>
      <c r="Z1399" s="114"/>
    </row>
    <row r="1400" spans="1:26" customFormat="1" ht="17.100000000000001" customHeight="1" thickBot="1" x14ac:dyDescent="0.3">
      <c r="A1400" s="138"/>
      <c r="B1400" s="168"/>
      <c r="C1400" s="121"/>
      <c r="D1400" s="219" t="str">
        <f>HYPERLINK("https://miamia.ru/search/index.php?q="&amp;Q1400&amp;"&amp;s=Поиск?utm_source=Excel&amp;utm_medium=Nalichie&amp;utm_content="&amp;Q1400&amp;"","Посмотреть большую фотографию на сайте")</f>
        <v>Посмотреть большую фотографию на сайте</v>
      </c>
      <c r="E1400" s="220"/>
      <c r="F1400" s="220"/>
      <c r="G1400" s="220"/>
      <c r="H1400" s="220"/>
      <c r="I1400" s="220"/>
      <c r="J1400" s="220"/>
      <c r="K1400" s="220"/>
      <c r="L1400" s="220"/>
      <c r="M1400" s="220"/>
      <c r="N1400" s="221"/>
      <c r="O1400" s="118" t="str">
        <f ca="1">IF(D1400="цвет",SUM(O1401:INDIRECT("N"&amp;R1400)),IF(SUM(E1400:N1400)=0,"",SUM(E1400:N1400)))</f>
        <v/>
      </c>
      <c r="P1400" s="109" t="s">
        <v>54</v>
      </c>
      <c r="Q1400" s="110">
        <f t="shared" si="42"/>
        <v>5108</v>
      </c>
      <c r="R1400" s="111">
        <f t="shared" ca="1" si="43"/>
        <v>1400</v>
      </c>
      <c r="S1400" s="119"/>
      <c r="T1400" s="120"/>
      <c r="U1400" s="114" t="e">
        <f>VLOOKUP(C1400,Лист2!A$1:B$899,2,FALSE)</f>
        <v>#N/A</v>
      </c>
      <c r="V1400" s="114"/>
      <c r="W1400" s="114"/>
      <c r="X1400" s="114"/>
      <c r="Y1400" s="114"/>
      <c r="Z1400" s="114"/>
    </row>
    <row r="1401" spans="1:26" ht="23.1" customHeight="1" thickBot="1" x14ac:dyDescent="0.3">
      <c r="A1401" s="67"/>
      <c r="B1401" s="50" t="s">
        <v>162</v>
      </c>
      <c r="C1401" s="51"/>
      <c r="D1401" s="52"/>
      <c r="E1401" s="53"/>
      <c r="F1401" s="53"/>
      <c r="G1401" s="53"/>
      <c r="H1401" s="53"/>
      <c r="I1401" s="53"/>
      <c r="J1401" s="53"/>
      <c r="K1401" s="53"/>
      <c r="L1401" s="53"/>
      <c r="M1401" s="53"/>
      <c r="N1401" s="54"/>
      <c r="O1401" s="77" t="str">
        <f ca="1">IF(D1401="цвет",SUM(O1402:INDIRECT("N"&amp;R1401)),IF(SUM(E1401:N1401)=0,"",SUM(E1401:N1401)))</f>
        <v/>
      </c>
      <c r="P1401" s="55" t="s">
        <v>54</v>
      </c>
      <c r="Q1401" s="43">
        <f t="shared" si="42"/>
        <v>5108</v>
      </c>
      <c r="R1401" s="57">
        <f t="shared" ca="1" si="43"/>
        <v>1405</v>
      </c>
      <c r="U1401" s="114" t="e">
        <f>VLOOKUP(C1401,Лист2!A$1:B$899,2,FALSE)</f>
        <v>#N/A</v>
      </c>
    </row>
    <row r="1402" spans="1:26" ht="17.25" thickBot="1" x14ac:dyDescent="0.3">
      <c r="A1402" s="69"/>
      <c r="B1402" s="230" t="s">
        <v>122</v>
      </c>
      <c r="C1402" s="70">
        <v>1910</v>
      </c>
      <c r="D1402" s="87" t="s">
        <v>9</v>
      </c>
      <c r="E1402" s="84" t="s">
        <v>11</v>
      </c>
      <c r="F1402" s="84" t="s">
        <v>12</v>
      </c>
      <c r="G1402" s="84" t="s">
        <v>13</v>
      </c>
      <c r="H1402" s="84" t="s">
        <v>14</v>
      </c>
      <c r="I1402" s="84" t="s">
        <v>15</v>
      </c>
      <c r="J1402" s="84" t="s">
        <v>16</v>
      </c>
      <c r="K1402" s="84" t="s">
        <v>20</v>
      </c>
      <c r="L1402" s="84" t="s">
        <v>21</v>
      </c>
      <c r="M1402" s="84"/>
      <c r="N1402" s="85"/>
      <c r="O1402" s="65">
        <f ca="1">IF(D1402="цвет",SUM(O1403:INDIRECT("N"&amp;R1402)),IF(SUM(E1402:N1402)=0,"",SUM(E1402:N1402)))</f>
        <v>0</v>
      </c>
      <c r="P1402" s="55">
        <v>1677</v>
      </c>
      <c r="Q1402" s="43">
        <f t="shared" si="42"/>
        <v>1910</v>
      </c>
      <c r="R1402" s="57">
        <f t="shared" ca="1" si="43"/>
        <v>1405</v>
      </c>
      <c r="S1402" s="71">
        <f>IF(U1402&gt;0,ROUND((U1402),0),ROUND((P1402*$P$1),0))</f>
        <v>750</v>
      </c>
      <c r="T1402" s="72">
        <f ca="1">O1402*S1402</f>
        <v>0</v>
      </c>
      <c r="U1402" s="114">
        <f>VLOOKUP(C1402,Лист2!A$1:B$899,2,FALSE)</f>
        <v>750</v>
      </c>
    </row>
    <row r="1403" spans="1:26" ht="17.25" thickBot="1" x14ac:dyDescent="0.3">
      <c r="A1403" s="69"/>
      <c r="B1403" s="231"/>
      <c r="C1403" s="62"/>
      <c r="D1403" s="73" t="s">
        <v>25</v>
      </c>
      <c r="E1403" s="277"/>
      <c r="F1403" s="66"/>
      <c r="G1403" s="66"/>
      <c r="H1403" s="66"/>
      <c r="I1403" s="66"/>
      <c r="J1403" s="277"/>
      <c r="K1403" s="66"/>
      <c r="L1403" s="66"/>
      <c r="M1403" s="66"/>
      <c r="N1403" s="66"/>
      <c r="O1403" s="77" t="str">
        <f ca="1">IF(D1403="цвет",SUM(O1404:INDIRECT("N"&amp;R1403)),IF(SUM(E1403:N1403)=0,"",SUM(E1403:N1403)))</f>
        <v/>
      </c>
      <c r="P1403" s="55" t="s">
        <v>54</v>
      </c>
      <c r="Q1403" s="43">
        <f t="shared" si="42"/>
        <v>1910</v>
      </c>
      <c r="R1403" s="57">
        <f t="shared" ca="1" si="43"/>
        <v>1405</v>
      </c>
      <c r="S1403" s="56"/>
      <c r="T1403" s="63"/>
      <c r="U1403" s="114" t="e">
        <f>VLOOKUP(C1403,Лист2!A$1:B$899,2,FALSE)</f>
        <v>#N/A</v>
      </c>
    </row>
    <row r="1404" spans="1:26" ht="135" customHeight="1" x14ac:dyDescent="0.25">
      <c r="A1404" s="69"/>
      <c r="B1404" s="231"/>
      <c r="C1404" s="74"/>
      <c r="D1404" s="234" t="s">
        <v>247</v>
      </c>
      <c r="E1404" s="235"/>
      <c r="F1404" s="235"/>
      <c r="G1404" s="235"/>
      <c r="H1404" s="235"/>
      <c r="I1404" s="235"/>
      <c r="J1404" s="235"/>
      <c r="K1404" s="235"/>
      <c r="L1404" s="235"/>
      <c r="M1404" s="235"/>
      <c r="N1404" s="236"/>
      <c r="O1404" s="77" t="str">
        <f ca="1">IF(D1404="цвет",SUM(O1405:INDIRECT("N"&amp;R1404)),IF(SUM(E1404:N1404)=0,"",SUM(E1404:N1404)))</f>
        <v/>
      </c>
      <c r="P1404" s="55" t="s">
        <v>54</v>
      </c>
      <c r="Q1404" s="43">
        <f t="shared" si="42"/>
        <v>1910</v>
      </c>
      <c r="R1404" s="57">
        <f t="shared" ca="1" si="43"/>
        <v>1405</v>
      </c>
      <c r="S1404" s="56"/>
      <c r="T1404" s="63"/>
      <c r="U1404" s="114" t="e">
        <f>VLOOKUP(C1404,Лист2!A$1:B$899,2,FALSE)</f>
        <v>#N/A</v>
      </c>
    </row>
    <row r="1405" spans="1:26" ht="17.45" customHeight="1" thickBot="1" x14ac:dyDescent="0.3">
      <c r="A1405" s="69"/>
      <c r="B1405" s="243"/>
      <c r="C1405" s="7"/>
      <c r="D1405" s="219" t="str">
        <f>HYPERLINK("https://miamia.ru/search/index.php?q="&amp;Q1405&amp;"&amp;s=Поиск?utm_source=Excel&amp;utm_medium=Nalichie&amp;utm_content="&amp;Q1405&amp;"","Посмотреть большую фотографию на сайте")</f>
        <v>Посмотреть большую фотографию на сайте</v>
      </c>
      <c r="E1405" s="220"/>
      <c r="F1405" s="220"/>
      <c r="G1405" s="220"/>
      <c r="H1405" s="220"/>
      <c r="I1405" s="220"/>
      <c r="J1405" s="220"/>
      <c r="K1405" s="220"/>
      <c r="L1405" s="220"/>
      <c r="M1405" s="220"/>
      <c r="N1405" s="221"/>
      <c r="O1405" s="77" t="str">
        <f ca="1">IF(D1405="цвет",SUM(O1406:INDIRECT("N"&amp;R1405)),IF(SUM(E1405:N1405)=0,"",SUM(E1405:N1405)))</f>
        <v/>
      </c>
      <c r="P1405" s="55" t="s">
        <v>54</v>
      </c>
      <c r="Q1405" s="43">
        <f t="shared" si="42"/>
        <v>1910</v>
      </c>
      <c r="R1405" s="57">
        <f t="shared" ca="1" si="43"/>
        <v>1405</v>
      </c>
      <c r="S1405" s="56"/>
      <c r="T1405" s="63"/>
      <c r="U1405" s="114" t="e">
        <f>VLOOKUP(C1405,Лист2!A$1:B$899,2,FALSE)</f>
        <v>#N/A</v>
      </c>
    </row>
    <row r="1406" spans="1:26" ht="17.25" thickBot="1" x14ac:dyDescent="0.3">
      <c r="A1406" s="69"/>
      <c r="B1406" s="230" t="s">
        <v>122</v>
      </c>
      <c r="C1406" s="70">
        <v>1912</v>
      </c>
      <c r="D1406" s="87" t="s">
        <v>9</v>
      </c>
      <c r="E1406" s="84" t="s">
        <v>10</v>
      </c>
      <c r="F1406" s="84" t="s">
        <v>11</v>
      </c>
      <c r="G1406" s="84" t="s">
        <v>12</v>
      </c>
      <c r="H1406" s="84" t="s">
        <v>13</v>
      </c>
      <c r="I1406" s="84" t="s">
        <v>14</v>
      </c>
      <c r="J1406" s="84" t="s">
        <v>15</v>
      </c>
      <c r="K1406" s="84" t="s">
        <v>16</v>
      </c>
      <c r="L1406" s="84"/>
      <c r="M1406" s="84"/>
      <c r="N1406" s="85"/>
      <c r="O1406" s="65">
        <f ca="1">IF(D1406="цвет",SUM(O1407:INDIRECT("N"&amp;R1406)),IF(SUM(E1406:N1406)=0,"",SUM(E1406:N1406)))</f>
        <v>0</v>
      </c>
      <c r="P1406" s="55">
        <v>1677</v>
      </c>
      <c r="Q1406" s="43">
        <f t="shared" si="42"/>
        <v>1912</v>
      </c>
      <c r="R1406" s="57">
        <f t="shared" ca="1" si="43"/>
        <v>1409</v>
      </c>
      <c r="S1406" s="71">
        <f>IF(U1406&gt;0,ROUND((U1406),0),ROUND((P1406*$P$1),0))</f>
        <v>750</v>
      </c>
      <c r="T1406" s="72">
        <f ca="1">O1406*S1406</f>
        <v>0</v>
      </c>
      <c r="U1406" s="114">
        <f>VLOOKUP(C1406,Лист2!A$1:B$899,2,FALSE)</f>
        <v>750</v>
      </c>
    </row>
    <row r="1407" spans="1:26" ht="17.25" thickBot="1" x14ac:dyDescent="0.3">
      <c r="A1407" s="69"/>
      <c r="B1407" s="231"/>
      <c r="C1407" s="62"/>
      <c r="D1407" s="73" t="s">
        <v>25</v>
      </c>
      <c r="E1407" s="277"/>
      <c r="F1407" s="277"/>
      <c r="G1407" s="66"/>
      <c r="H1407" s="66"/>
      <c r="I1407" s="66"/>
      <c r="J1407" s="66"/>
      <c r="K1407" s="66"/>
      <c r="L1407" s="66"/>
      <c r="M1407" s="66"/>
      <c r="N1407" s="66"/>
      <c r="O1407" s="77" t="str">
        <f ca="1">IF(D1407="цвет",SUM(O1408:INDIRECT("N"&amp;R1407)),IF(SUM(E1407:N1407)=0,"",SUM(E1407:N1407)))</f>
        <v/>
      </c>
      <c r="P1407" s="55" t="s">
        <v>54</v>
      </c>
      <c r="Q1407" s="43">
        <f t="shared" si="42"/>
        <v>1912</v>
      </c>
      <c r="R1407" s="57">
        <f t="shared" ca="1" si="43"/>
        <v>1409</v>
      </c>
      <c r="S1407" s="56"/>
      <c r="T1407" s="63"/>
      <c r="U1407" s="114" t="e">
        <f>VLOOKUP(C1407,Лист2!A$1:B$899,2,FALSE)</f>
        <v>#N/A</v>
      </c>
    </row>
    <row r="1408" spans="1:26" ht="135" customHeight="1" x14ac:dyDescent="0.25">
      <c r="A1408" s="69"/>
      <c r="B1408" s="231"/>
      <c r="C1408" s="74"/>
      <c r="D1408" s="234" t="s">
        <v>248</v>
      </c>
      <c r="E1408" s="235"/>
      <c r="F1408" s="235"/>
      <c r="G1408" s="235"/>
      <c r="H1408" s="235"/>
      <c r="I1408" s="235"/>
      <c r="J1408" s="235"/>
      <c r="K1408" s="235"/>
      <c r="L1408" s="235"/>
      <c r="M1408" s="235"/>
      <c r="N1408" s="236"/>
      <c r="O1408" s="77" t="str">
        <f ca="1">IF(D1408="цвет",SUM(O1409:INDIRECT("N"&amp;R1408)),IF(SUM(E1408:N1408)=0,"",SUM(E1408:N1408)))</f>
        <v/>
      </c>
      <c r="P1408" s="55" t="s">
        <v>54</v>
      </c>
      <c r="Q1408" s="43">
        <f t="shared" si="42"/>
        <v>1912</v>
      </c>
      <c r="R1408" s="57">
        <f t="shared" ca="1" si="43"/>
        <v>1409</v>
      </c>
      <c r="S1408" s="56"/>
      <c r="T1408" s="63"/>
      <c r="U1408" s="114" t="e">
        <f>VLOOKUP(C1408,Лист2!A$1:B$899,2,FALSE)</f>
        <v>#N/A</v>
      </c>
    </row>
    <row r="1409" spans="1:21" ht="17.45" customHeight="1" thickBot="1" x14ac:dyDescent="0.3">
      <c r="A1409" s="69"/>
      <c r="B1409" s="243"/>
      <c r="C1409" s="7"/>
      <c r="D1409" s="219" t="str">
        <f>HYPERLINK("https://miamia.ru/search/index.php?q="&amp;Q1409&amp;"&amp;s=Поиск?utm_source=Excel&amp;utm_medium=Nalichie&amp;utm_content="&amp;Q1409&amp;"","Посмотреть большую фотографию на сайте")</f>
        <v>Посмотреть большую фотографию на сайте</v>
      </c>
      <c r="E1409" s="220"/>
      <c r="F1409" s="220"/>
      <c r="G1409" s="220"/>
      <c r="H1409" s="220"/>
      <c r="I1409" s="220"/>
      <c r="J1409" s="220"/>
      <c r="K1409" s="220"/>
      <c r="L1409" s="220"/>
      <c r="M1409" s="220"/>
      <c r="N1409" s="221"/>
      <c r="O1409" s="77" t="str">
        <f ca="1">IF(D1409="цвет",SUM(O1410:INDIRECT("N"&amp;R1409)),IF(SUM(E1409:N1409)=0,"",SUM(E1409:N1409)))</f>
        <v/>
      </c>
      <c r="P1409" s="55" t="s">
        <v>54</v>
      </c>
      <c r="Q1409" s="43">
        <f t="shared" si="42"/>
        <v>1912</v>
      </c>
      <c r="R1409" s="57">
        <f t="shared" ca="1" si="43"/>
        <v>1409</v>
      </c>
      <c r="S1409" s="56"/>
      <c r="T1409" s="63"/>
      <c r="U1409" s="114" t="e">
        <f>VLOOKUP(C1409,Лист2!A$1:B$899,2,FALSE)</f>
        <v>#N/A</v>
      </c>
    </row>
    <row r="1410" spans="1:21" ht="17.25" thickBot="1" x14ac:dyDescent="0.3">
      <c r="A1410" s="69"/>
      <c r="B1410" s="230" t="s">
        <v>122</v>
      </c>
      <c r="C1410" s="70">
        <v>1913</v>
      </c>
      <c r="D1410" s="87" t="s">
        <v>9</v>
      </c>
      <c r="E1410" s="84" t="s">
        <v>10</v>
      </c>
      <c r="F1410" s="84" t="s">
        <v>17</v>
      </c>
      <c r="G1410" s="84" t="s">
        <v>18</v>
      </c>
      <c r="H1410" s="84" t="s">
        <v>19</v>
      </c>
      <c r="I1410" s="84" t="s">
        <v>22</v>
      </c>
      <c r="J1410" s="84"/>
      <c r="K1410" s="84"/>
      <c r="L1410" s="84"/>
      <c r="M1410" s="84"/>
      <c r="N1410" s="85"/>
      <c r="O1410" s="65">
        <f ca="1">IF(D1410="цвет",SUM(O1411:INDIRECT("N"&amp;R1410)),IF(SUM(E1410:N1410)=0,"",SUM(E1410:N1410)))</f>
        <v>0</v>
      </c>
      <c r="P1410" s="55">
        <v>2582</v>
      </c>
      <c r="Q1410" s="43">
        <f t="shared" si="42"/>
        <v>1913</v>
      </c>
      <c r="R1410" s="57">
        <f t="shared" ca="1" si="43"/>
        <v>1413</v>
      </c>
      <c r="S1410" s="71">
        <f>IF(U1410&gt;0,ROUND((U1410),0),ROUND((P1410*$P$1),0))</f>
        <v>950</v>
      </c>
      <c r="T1410" s="72">
        <f ca="1">O1410*S1410</f>
        <v>0</v>
      </c>
      <c r="U1410" s="114">
        <f>VLOOKUP(C1410,Лист2!A$1:B$899,2,FALSE)</f>
        <v>950</v>
      </c>
    </row>
    <row r="1411" spans="1:21" ht="17.25" thickBot="1" x14ac:dyDescent="0.3">
      <c r="A1411" s="69"/>
      <c r="B1411" s="231"/>
      <c r="C1411" s="62"/>
      <c r="D1411" s="73" t="s">
        <v>25</v>
      </c>
      <c r="E1411" s="66"/>
      <c r="F1411" s="276"/>
      <c r="G1411" s="277"/>
      <c r="H1411" s="277"/>
      <c r="I1411" s="277"/>
      <c r="J1411" s="66"/>
      <c r="K1411" s="66"/>
      <c r="L1411" s="66"/>
      <c r="M1411" s="66"/>
      <c r="N1411" s="66"/>
      <c r="O1411" s="77" t="str">
        <f ca="1">IF(D1411="цвет",SUM(O1412:INDIRECT("N"&amp;R1411)),IF(SUM(E1411:N1411)=0,"",SUM(E1411:N1411)))</f>
        <v/>
      </c>
      <c r="P1411" s="55" t="s">
        <v>54</v>
      </c>
      <c r="Q1411" s="43">
        <f t="shared" si="42"/>
        <v>1913</v>
      </c>
      <c r="R1411" s="57">
        <f t="shared" ca="1" si="43"/>
        <v>1413</v>
      </c>
      <c r="S1411" s="56"/>
      <c r="T1411" s="63"/>
      <c r="U1411" s="114" t="e">
        <f>VLOOKUP(C1411,Лист2!A$1:B$899,2,FALSE)</f>
        <v>#N/A</v>
      </c>
    </row>
    <row r="1412" spans="1:21" ht="135" customHeight="1" x14ac:dyDescent="0.25">
      <c r="A1412" s="69"/>
      <c r="B1412" s="231"/>
      <c r="C1412" s="74"/>
      <c r="D1412" s="234" t="s">
        <v>249</v>
      </c>
      <c r="E1412" s="235"/>
      <c r="F1412" s="235"/>
      <c r="G1412" s="235"/>
      <c r="H1412" s="235"/>
      <c r="I1412" s="235"/>
      <c r="J1412" s="235"/>
      <c r="K1412" s="235"/>
      <c r="L1412" s="235"/>
      <c r="M1412" s="235"/>
      <c r="N1412" s="236"/>
      <c r="O1412" s="77" t="str">
        <f ca="1">IF(D1412="цвет",SUM(O1413:INDIRECT("N"&amp;R1412)),IF(SUM(E1412:N1412)=0,"",SUM(E1412:N1412)))</f>
        <v/>
      </c>
      <c r="P1412" s="55" t="s">
        <v>54</v>
      </c>
      <c r="Q1412" s="43">
        <f t="shared" si="42"/>
        <v>1913</v>
      </c>
      <c r="R1412" s="57">
        <f t="shared" ca="1" si="43"/>
        <v>1413</v>
      </c>
      <c r="S1412" s="56"/>
      <c r="T1412" s="63"/>
      <c r="U1412" s="114" t="e">
        <f>VLOOKUP(C1412,Лист2!A$1:B$899,2,FALSE)</f>
        <v>#N/A</v>
      </c>
    </row>
    <row r="1413" spans="1:21" ht="17.45" customHeight="1" thickBot="1" x14ac:dyDescent="0.3">
      <c r="A1413" s="69"/>
      <c r="B1413" s="243"/>
      <c r="C1413" s="7"/>
      <c r="D1413" s="219" t="str">
        <f>HYPERLINK("https://miamia.ru/search/index.php?q="&amp;Q1413&amp;"&amp;s=Поиск?utm_source=Excel&amp;utm_medium=Nalichie&amp;utm_content="&amp;Q1413&amp;"","Посмотреть большую фотографию на сайте")</f>
        <v>Посмотреть большую фотографию на сайте</v>
      </c>
      <c r="E1413" s="220"/>
      <c r="F1413" s="220"/>
      <c r="G1413" s="220"/>
      <c r="H1413" s="220"/>
      <c r="I1413" s="220"/>
      <c r="J1413" s="220"/>
      <c r="K1413" s="220"/>
      <c r="L1413" s="220"/>
      <c r="M1413" s="220"/>
      <c r="N1413" s="221"/>
      <c r="O1413" s="77" t="str">
        <f ca="1">IF(D1413="цвет",SUM(O1414:INDIRECT("N"&amp;R1413)),IF(SUM(E1413:N1413)=0,"",SUM(E1413:N1413)))</f>
        <v/>
      </c>
      <c r="P1413" s="55" t="s">
        <v>54</v>
      </c>
      <c r="Q1413" s="43">
        <f t="shared" si="42"/>
        <v>1913</v>
      </c>
      <c r="R1413" s="57">
        <f t="shared" ca="1" si="43"/>
        <v>1413</v>
      </c>
      <c r="S1413" s="56"/>
      <c r="T1413" s="63"/>
      <c r="U1413" s="114" t="e">
        <f>VLOOKUP(C1413,Лист2!A$1:B$899,2,FALSE)</f>
        <v>#N/A</v>
      </c>
    </row>
    <row r="1414" spans="1:21" ht="17.25" thickBot="1" x14ac:dyDescent="0.3">
      <c r="A1414" s="69"/>
      <c r="B1414" s="230" t="s">
        <v>122</v>
      </c>
      <c r="C1414" s="70">
        <v>1914</v>
      </c>
      <c r="D1414" s="87" t="s">
        <v>9</v>
      </c>
      <c r="E1414" s="84" t="s">
        <v>10</v>
      </c>
      <c r="F1414" s="84" t="s">
        <v>17</v>
      </c>
      <c r="G1414" s="84" t="s">
        <v>18</v>
      </c>
      <c r="H1414" s="84" t="s">
        <v>19</v>
      </c>
      <c r="I1414" s="84" t="s">
        <v>22</v>
      </c>
      <c r="J1414" s="84"/>
      <c r="K1414" s="84"/>
      <c r="L1414" s="84"/>
      <c r="M1414" s="84"/>
      <c r="N1414" s="85"/>
      <c r="O1414" s="65">
        <f ca="1">IF(D1414="цвет",SUM(O1415:INDIRECT("N"&amp;R1414)),IF(SUM(E1414:N1414)=0,"",SUM(E1414:N1414)))</f>
        <v>0</v>
      </c>
      <c r="P1414" s="55">
        <v>2324</v>
      </c>
      <c r="Q1414" s="43">
        <f t="shared" si="42"/>
        <v>1914</v>
      </c>
      <c r="R1414" s="57">
        <f t="shared" ca="1" si="43"/>
        <v>1417</v>
      </c>
      <c r="S1414" s="71">
        <f>IF(U1414&gt;0,ROUND((U1414),0),ROUND((P1414*$P$1),0))</f>
        <v>1098</v>
      </c>
      <c r="T1414" s="72">
        <f ca="1">O1414*S1414</f>
        <v>0</v>
      </c>
      <c r="U1414" s="114">
        <f>VLOOKUP(C1414,Лист2!A$1:B$899,2,FALSE)</f>
        <v>1098</v>
      </c>
    </row>
    <row r="1415" spans="1:21" ht="17.25" thickBot="1" x14ac:dyDescent="0.3">
      <c r="A1415" s="69"/>
      <c r="B1415" s="231"/>
      <c r="C1415" s="62"/>
      <c r="D1415" s="73" t="s">
        <v>25</v>
      </c>
      <c r="E1415" s="66"/>
      <c r="F1415" s="277"/>
      <c r="G1415" s="276"/>
      <c r="H1415" s="66"/>
      <c r="I1415" s="66"/>
      <c r="J1415" s="66"/>
      <c r="K1415" s="66"/>
      <c r="L1415" s="66"/>
      <c r="M1415" s="66"/>
      <c r="N1415" s="66"/>
      <c r="O1415" s="77" t="str">
        <f ca="1">IF(D1415="цвет",SUM(O1416:INDIRECT("N"&amp;R1415)),IF(SUM(E1415:N1415)=0,"",SUM(E1415:N1415)))</f>
        <v/>
      </c>
      <c r="P1415" s="55" t="s">
        <v>54</v>
      </c>
      <c r="Q1415" s="43">
        <f t="shared" si="42"/>
        <v>1914</v>
      </c>
      <c r="R1415" s="57">
        <f t="shared" ca="1" si="43"/>
        <v>1417</v>
      </c>
      <c r="S1415" s="56"/>
      <c r="T1415" s="63"/>
      <c r="U1415" s="114" t="e">
        <f>VLOOKUP(C1415,Лист2!A$1:B$899,2,FALSE)</f>
        <v>#N/A</v>
      </c>
    </row>
    <row r="1416" spans="1:21" ht="135" customHeight="1" x14ac:dyDescent="0.25">
      <c r="A1416" s="69"/>
      <c r="B1416" s="231"/>
      <c r="C1416" s="74"/>
      <c r="D1416" s="234" t="s">
        <v>250</v>
      </c>
      <c r="E1416" s="235"/>
      <c r="F1416" s="235"/>
      <c r="G1416" s="235"/>
      <c r="H1416" s="235"/>
      <c r="I1416" s="235"/>
      <c r="J1416" s="235"/>
      <c r="K1416" s="235"/>
      <c r="L1416" s="235"/>
      <c r="M1416" s="235"/>
      <c r="N1416" s="236"/>
      <c r="O1416" s="77" t="str">
        <f ca="1">IF(D1416="цвет",SUM(O1417:INDIRECT("N"&amp;R1416)),IF(SUM(E1416:N1416)=0,"",SUM(E1416:N1416)))</f>
        <v/>
      </c>
      <c r="P1416" s="55" t="s">
        <v>54</v>
      </c>
      <c r="Q1416" s="43">
        <f t="shared" si="42"/>
        <v>1914</v>
      </c>
      <c r="R1416" s="57">
        <f t="shared" ca="1" si="43"/>
        <v>1417</v>
      </c>
      <c r="S1416" s="56"/>
      <c r="T1416" s="63"/>
      <c r="U1416" s="114" t="e">
        <f>VLOOKUP(C1416,Лист2!A$1:B$899,2,FALSE)</f>
        <v>#N/A</v>
      </c>
    </row>
    <row r="1417" spans="1:21" ht="17.45" customHeight="1" thickBot="1" x14ac:dyDescent="0.3">
      <c r="A1417" s="69"/>
      <c r="B1417" s="243"/>
      <c r="C1417" s="7"/>
      <c r="D1417" s="219" t="str">
        <f>HYPERLINK("https://miamia.ru/search/index.php?q="&amp;Q1417&amp;"&amp;s=Поиск?utm_source=Excel&amp;utm_medium=Nalichie&amp;utm_content="&amp;Q1417&amp;"","Посмотреть большую фотографию на сайте")</f>
        <v>Посмотреть большую фотографию на сайте</v>
      </c>
      <c r="E1417" s="220"/>
      <c r="F1417" s="220"/>
      <c r="G1417" s="220"/>
      <c r="H1417" s="220"/>
      <c r="I1417" s="220"/>
      <c r="J1417" s="220"/>
      <c r="K1417" s="220"/>
      <c r="L1417" s="220"/>
      <c r="M1417" s="220"/>
      <c r="N1417" s="221"/>
      <c r="O1417" s="77" t="str">
        <f ca="1">IF(D1417="цвет",SUM(O1418:INDIRECT("N"&amp;R1417)),IF(SUM(E1417:N1417)=0,"",SUM(E1417:N1417)))</f>
        <v/>
      </c>
      <c r="P1417" s="55" t="s">
        <v>54</v>
      </c>
      <c r="Q1417" s="43">
        <f t="shared" si="42"/>
        <v>1914</v>
      </c>
      <c r="R1417" s="57">
        <f t="shared" ca="1" si="43"/>
        <v>1417</v>
      </c>
      <c r="S1417" s="56"/>
      <c r="T1417" s="63"/>
      <c r="U1417" s="114" t="e">
        <f>VLOOKUP(C1417,Лист2!A$1:B$899,2,FALSE)</f>
        <v>#N/A</v>
      </c>
    </row>
    <row r="1418" spans="1:21" ht="17.25" thickBot="1" x14ac:dyDescent="0.3">
      <c r="A1418" s="69"/>
      <c r="B1418" s="230" t="s">
        <v>122</v>
      </c>
      <c r="C1418" s="70">
        <v>1918</v>
      </c>
      <c r="D1418" s="87" t="s">
        <v>9</v>
      </c>
      <c r="E1418" s="84" t="s">
        <v>13</v>
      </c>
      <c r="F1418" s="84" t="s">
        <v>14</v>
      </c>
      <c r="G1418" s="84" t="s">
        <v>15</v>
      </c>
      <c r="H1418" s="84" t="s">
        <v>16</v>
      </c>
      <c r="I1418" s="84" t="s">
        <v>20</v>
      </c>
      <c r="J1418" s="84" t="s">
        <v>21</v>
      </c>
      <c r="K1418" s="84" t="s">
        <v>50</v>
      </c>
      <c r="L1418" s="84"/>
      <c r="M1418" s="84"/>
      <c r="N1418" s="85"/>
      <c r="O1418" s="65">
        <f ca="1">IF(D1418="цвет",SUM(O1419:INDIRECT("N"&amp;R1418)),IF(SUM(E1418:N1418)=0,"",SUM(E1418:N1418)))</f>
        <v>0</v>
      </c>
      <c r="P1418" s="55">
        <v>2065</v>
      </c>
      <c r="Q1418" s="43">
        <f t="shared" si="42"/>
        <v>1918</v>
      </c>
      <c r="R1418" s="57">
        <f t="shared" ca="1" si="43"/>
        <v>1421</v>
      </c>
      <c r="S1418" s="71">
        <f>IF(U1418&gt;0,ROUND((U1418),0),ROUND((P1418*$P$1),0))</f>
        <v>850</v>
      </c>
      <c r="T1418" s="72">
        <f ca="1">O1418*S1418</f>
        <v>0</v>
      </c>
      <c r="U1418" s="114">
        <f>VLOOKUP(C1418,Лист2!A$1:B$899,2,FALSE)</f>
        <v>850</v>
      </c>
    </row>
    <row r="1419" spans="1:21" ht="17.25" thickBot="1" x14ac:dyDescent="0.3">
      <c r="A1419" s="69"/>
      <c r="B1419" s="231"/>
      <c r="C1419" s="62"/>
      <c r="D1419" s="73" t="s">
        <v>25</v>
      </c>
      <c r="E1419" s="66"/>
      <c r="F1419" s="66"/>
      <c r="G1419" s="276"/>
      <c r="H1419" s="66"/>
      <c r="I1419" s="66"/>
      <c r="J1419" s="66"/>
      <c r="K1419" s="66"/>
      <c r="L1419" s="66"/>
      <c r="M1419" s="66"/>
      <c r="N1419" s="66"/>
      <c r="O1419" s="77" t="str">
        <f ca="1">IF(D1419="цвет",SUM(O1420:INDIRECT("N"&amp;R1419)),IF(SUM(E1419:N1419)=0,"",SUM(E1419:N1419)))</f>
        <v/>
      </c>
      <c r="P1419" s="55" t="s">
        <v>54</v>
      </c>
      <c r="Q1419" s="43">
        <f t="shared" ref="Q1419:Q1482" si="44">IF(C1419&lt;&gt;0,C1419,Q1418)</f>
        <v>1918</v>
      </c>
      <c r="R1419" s="57">
        <f t="shared" ref="R1419:R1482" ca="1" si="45">IF(D1419="Посмотреть большую фотографию на сайте",CELL("строка",O1419),R1420)</f>
        <v>1421</v>
      </c>
      <c r="S1419" s="56"/>
      <c r="T1419" s="63"/>
      <c r="U1419" s="114" t="e">
        <f>VLOOKUP(C1419,Лист2!A$1:B$899,2,FALSE)</f>
        <v>#N/A</v>
      </c>
    </row>
    <row r="1420" spans="1:21" ht="135" customHeight="1" x14ac:dyDescent="0.25">
      <c r="A1420" s="69"/>
      <c r="B1420" s="231"/>
      <c r="C1420" s="74"/>
      <c r="D1420" s="234" t="s">
        <v>251</v>
      </c>
      <c r="E1420" s="235"/>
      <c r="F1420" s="235"/>
      <c r="G1420" s="235"/>
      <c r="H1420" s="235"/>
      <c r="I1420" s="235"/>
      <c r="J1420" s="235"/>
      <c r="K1420" s="235"/>
      <c r="L1420" s="235"/>
      <c r="M1420" s="235"/>
      <c r="N1420" s="236"/>
      <c r="O1420" s="77" t="str">
        <f ca="1">IF(D1420="цвет",SUM(O1421:INDIRECT("N"&amp;R1420)),IF(SUM(E1420:N1420)=0,"",SUM(E1420:N1420)))</f>
        <v/>
      </c>
      <c r="P1420" s="55" t="s">
        <v>54</v>
      </c>
      <c r="Q1420" s="43">
        <f t="shared" si="44"/>
        <v>1918</v>
      </c>
      <c r="R1420" s="57">
        <f t="shared" ca="1" si="45"/>
        <v>1421</v>
      </c>
      <c r="S1420" s="56"/>
      <c r="T1420" s="63"/>
      <c r="U1420" s="114" t="e">
        <f>VLOOKUP(C1420,Лист2!A$1:B$899,2,FALSE)</f>
        <v>#N/A</v>
      </c>
    </row>
    <row r="1421" spans="1:21" ht="17.45" customHeight="1" thickBot="1" x14ac:dyDescent="0.3">
      <c r="A1421" s="69"/>
      <c r="B1421" s="243"/>
      <c r="C1421" s="7"/>
      <c r="D1421" s="219" t="str">
        <f>HYPERLINK("https://miamia.ru/search/index.php?q="&amp;Q1421&amp;"&amp;s=Поиск?utm_source=Excel&amp;utm_medium=Nalichie&amp;utm_content="&amp;Q1421&amp;"","Посмотреть большую фотографию на сайте")</f>
        <v>Посмотреть большую фотографию на сайте</v>
      </c>
      <c r="E1421" s="220"/>
      <c r="F1421" s="220"/>
      <c r="G1421" s="220"/>
      <c r="H1421" s="220"/>
      <c r="I1421" s="220"/>
      <c r="J1421" s="220"/>
      <c r="K1421" s="220"/>
      <c r="L1421" s="220"/>
      <c r="M1421" s="220"/>
      <c r="N1421" s="221"/>
      <c r="O1421" s="77" t="str">
        <f ca="1">IF(D1421="цвет",SUM(O1422:INDIRECT("N"&amp;R1421)),IF(SUM(E1421:N1421)=0,"",SUM(E1421:N1421)))</f>
        <v/>
      </c>
      <c r="P1421" s="55" t="s">
        <v>54</v>
      </c>
      <c r="Q1421" s="43">
        <f t="shared" si="44"/>
        <v>1918</v>
      </c>
      <c r="R1421" s="57">
        <f t="shared" ca="1" si="45"/>
        <v>1421</v>
      </c>
      <c r="S1421" s="56"/>
      <c r="T1421" s="63"/>
      <c r="U1421" s="114" t="e">
        <f>VLOOKUP(C1421,Лист2!A$1:B$899,2,FALSE)</f>
        <v>#N/A</v>
      </c>
    </row>
    <row r="1422" spans="1:21" ht="17.25" thickBot="1" x14ac:dyDescent="0.3">
      <c r="A1422" s="69"/>
      <c r="B1422" s="230" t="s">
        <v>122</v>
      </c>
      <c r="C1422" s="70">
        <v>1919</v>
      </c>
      <c r="D1422" s="87" t="s">
        <v>9</v>
      </c>
      <c r="E1422" s="84" t="s">
        <v>17</v>
      </c>
      <c r="F1422" s="84" t="s">
        <v>18</v>
      </c>
      <c r="G1422" s="84" t="s">
        <v>19</v>
      </c>
      <c r="H1422" s="84" t="s">
        <v>22</v>
      </c>
      <c r="I1422" s="84" t="s">
        <v>50</v>
      </c>
      <c r="J1422" s="84"/>
      <c r="K1422" s="84"/>
      <c r="L1422" s="84"/>
      <c r="M1422" s="84"/>
      <c r="N1422" s="85"/>
      <c r="O1422" s="65">
        <f ca="1">IF(D1422="цвет",SUM(O1423:INDIRECT("N"&amp;R1422)),IF(SUM(E1422:N1422)=0,"",SUM(E1422:N1422)))</f>
        <v>0</v>
      </c>
      <c r="P1422" s="55">
        <v>2970</v>
      </c>
      <c r="Q1422" s="43">
        <f t="shared" si="44"/>
        <v>1919</v>
      </c>
      <c r="R1422" s="57">
        <f t="shared" ca="1" si="45"/>
        <v>1425</v>
      </c>
      <c r="S1422" s="71">
        <f>IF(U1422&gt;0,ROUND((U1422),0),ROUND((P1422*$P$1),0))</f>
        <v>1150</v>
      </c>
      <c r="T1422" s="72">
        <f ca="1">O1422*S1422</f>
        <v>0</v>
      </c>
      <c r="U1422" s="114">
        <f>VLOOKUP(C1422,Лист2!A$1:B$899,2,FALSE)</f>
        <v>1150</v>
      </c>
    </row>
    <row r="1423" spans="1:21" ht="17.25" thickBot="1" x14ac:dyDescent="0.3">
      <c r="A1423" s="69"/>
      <c r="B1423" s="231"/>
      <c r="C1423" s="62"/>
      <c r="D1423" s="73" t="s">
        <v>25</v>
      </c>
      <c r="E1423" s="66"/>
      <c r="F1423" s="66"/>
      <c r="G1423" s="277"/>
      <c r="H1423" s="277"/>
      <c r="I1423" s="66"/>
      <c r="J1423" s="66"/>
      <c r="K1423" s="66"/>
      <c r="L1423" s="66"/>
      <c r="M1423" s="66"/>
      <c r="N1423" s="66"/>
      <c r="O1423" s="77" t="str">
        <f ca="1">IF(D1423="цвет",SUM(O1424:INDIRECT("N"&amp;R1423)),IF(SUM(E1423:N1423)=0,"",SUM(E1423:N1423)))</f>
        <v/>
      </c>
      <c r="P1423" s="55" t="s">
        <v>54</v>
      </c>
      <c r="Q1423" s="43">
        <f t="shared" si="44"/>
        <v>1919</v>
      </c>
      <c r="R1423" s="57">
        <f t="shared" ca="1" si="45"/>
        <v>1425</v>
      </c>
      <c r="S1423" s="56"/>
      <c r="T1423" s="63"/>
      <c r="U1423" s="114" t="e">
        <f>VLOOKUP(C1423,Лист2!A$1:B$899,2,FALSE)</f>
        <v>#N/A</v>
      </c>
    </row>
    <row r="1424" spans="1:21" ht="135" customHeight="1" x14ac:dyDescent="0.25">
      <c r="A1424" s="69"/>
      <c r="B1424" s="231"/>
      <c r="C1424" s="74"/>
      <c r="D1424" s="234" t="s">
        <v>252</v>
      </c>
      <c r="E1424" s="235"/>
      <c r="F1424" s="235"/>
      <c r="G1424" s="235"/>
      <c r="H1424" s="235"/>
      <c r="I1424" s="235"/>
      <c r="J1424" s="235"/>
      <c r="K1424" s="235"/>
      <c r="L1424" s="235"/>
      <c r="M1424" s="235"/>
      <c r="N1424" s="236"/>
      <c r="O1424" s="77" t="str">
        <f ca="1">IF(D1424="цвет",SUM(O1425:INDIRECT("N"&amp;R1424)),IF(SUM(E1424:N1424)=0,"",SUM(E1424:N1424)))</f>
        <v/>
      </c>
      <c r="P1424" s="55" t="s">
        <v>54</v>
      </c>
      <c r="Q1424" s="43">
        <f t="shared" si="44"/>
        <v>1919</v>
      </c>
      <c r="R1424" s="57">
        <f t="shared" ca="1" si="45"/>
        <v>1425</v>
      </c>
      <c r="S1424" s="56"/>
      <c r="T1424" s="63"/>
      <c r="U1424" s="114" t="e">
        <f>VLOOKUP(C1424,Лист2!A$1:B$899,2,FALSE)</f>
        <v>#N/A</v>
      </c>
    </row>
    <row r="1425" spans="1:21" ht="17.45" customHeight="1" thickBot="1" x14ac:dyDescent="0.3">
      <c r="A1425" s="69"/>
      <c r="B1425" s="243"/>
      <c r="C1425" s="7"/>
      <c r="D1425" s="219" t="str">
        <f>HYPERLINK("https://miamia.ru/search/index.php?q="&amp;Q1425&amp;"&amp;s=Поиск?utm_source=Excel&amp;utm_medium=Nalichie&amp;utm_content="&amp;Q1425&amp;"","Посмотреть большую фотографию на сайте")</f>
        <v>Посмотреть большую фотографию на сайте</v>
      </c>
      <c r="E1425" s="220"/>
      <c r="F1425" s="220"/>
      <c r="G1425" s="220"/>
      <c r="H1425" s="220"/>
      <c r="I1425" s="220"/>
      <c r="J1425" s="220"/>
      <c r="K1425" s="220"/>
      <c r="L1425" s="220"/>
      <c r="M1425" s="220"/>
      <c r="N1425" s="221"/>
      <c r="O1425" s="77" t="str">
        <f ca="1">IF(D1425="цвет",SUM(O1426:INDIRECT("N"&amp;R1425)),IF(SUM(E1425:N1425)=0,"",SUM(E1425:N1425)))</f>
        <v/>
      </c>
      <c r="P1425" s="55" t="s">
        <v>54</v>
      </c>
      <c r="Q1425" s="43">
        <f t="shared" si="44"/>
        <v>1919</v>
      </c>
      <c r="R1425" s="57">
        <f t="shared" ca="1" si="45"/>
        <v>1425</v>
      </c>
      <c r="S1425" s="56"/>
      <c r="T1425" s="63"/>
      <c r="U1425" s="114" t="e">
        <f>VLOOKUP(C1425,Лист2!A$1:B$899,2,FALSE)</f>
        <v>#N/A</v>
      </c>
    </row>
    <row r="1426" spans="1:21" ht="23.1" customHeight="1" thickBot="1" x14ac:dyDescent="0.3">
      <c r="A1426" s="67"/>
      <c r="B1426" s="50" t="s">
        <v>116</v>
      </c>
      <c r="C1426" s="51"/>
      <c r="D1426" s="52"/>
      <c r="E1426" s="53"/>
      <c r="F1426" s="53"/>
      <c r="G1426" s="53"/>
      <c r="H1426" s="53"/>
      <c r="I1426" s="53"/>
      <c r="J1426" s="53"/>
      <c r="K1426" s="53"/>
      <c r="L1426" s="53"/>
      <c r="M1426" s="53"/>
      <c r="N1426" s="54"/>
      <c r="O1426" s="77" t="str">
        <f ca="1">IF(D1426="цвет",SUM(O1427:INDIRECT("N"&amp;R1426)),IF(SUM(E1426:N1426)=0,"",SUM(E1426:N1426)))</f>
        <v/>
      </c>
      <c r="P1426" s="55" t="s">
        <v>54</v>
      </c>
      <c r="Q1426" s="43">
        <f t="shared" si="44"/>
        <v>1919</v>
      </c>
      <c r="R1426" s="57">
        <f t="shared" ca="1" si="45"/>
        <v>1430</v>
      </c>
      <c r="U1426" s="114" t="e">
        <f>VLOOKUP(C1426,Лист2!A$1:B$899,2,FALSE)</f>
        <v>#N/A</v>
      </c>
    </row>
    <row r="1427" spans="1:21" ht="17.25" thickBot="1" x14ac:dyDescent="0.3">
      <c r="A1427" s="69"/>
      <c r="B1427" s="230" t="s">
        <v>117</v>
      </c>
      <c r="C1427" s="70">
        <v>5073</v>
      </c>
      <c r="D1427" s="87" t="s">
        <v>9</v>
      </c>
      <c r="E1427" s="84" t="s">
        <v>17</v>
      </c>
      <c r="F1427" s="84" t="s">
        <v>18</v>
      </c>
      <c r="G1427" s="84" t="s">
        <v>19</v>
      </c>
      <c r="H1427" s="84" t="s">
        <v>22</v>
      </c>
      <c r="I1427" s="84"/>
      <c r="J1427" s="84"/>
      <c r="K1427" s="84"/>
      <c r="L1427" s="84"/>
      <c r="M1427" s="84"/>
      <c r="N1427" s="85"/>
      <c r="O1427" s="65">
        <f ca="1">IF(D1427="цвет",SUM(O1428:INDIRECT("N"&amp;R1427)),IF(SUM(E1427:N1427)=0,"",SUM(E1427:N1427)))</f>
        <v>0</v>
      </c>
      <c r="P1427" s="55">
        <v>2065</v>
      </c>
      <c r="Q1427" s="43">
        <f t="shared" si="44"/>
        <v>5073</v>
      </c>
      <c r="R1427" s="57">
        <f t="shared" ca="1" si="45"/>
        <v>1430</v>
      </c>
      <c r="S1427" s="71">
        <f>IF(U1427&gt;0,ROUND((U1427),0),ROUND((P1427*$P$1),0))</f>
        <v>950</v>
      </c>
      <c r="T1427" s="72">
        <f ca="1">O1427*S1427</f>
        <v>0</v>
      </c>
      <c r="U1427" s="114">
        <f>VLOOKUP(C1427,Лист2!A$1:B$899,2,FALSE)</f>
        <v>950</v>
      </c>
    </row>
    <row r="1428" spans="1:21" ht="17.25" thickBot="1" x14ac:dyDescent="0.3">
      <c r="A1428" s="69"/>
      <c r="B1428" s="231"/>
      <c r="C1428" s="62"/>
      <c r="D1428" s="73" t="s">
        <v>118</v>
      </c>
      <c r="E1428" s="277"/>
      <c r="F1428" s="66"/>
      <c r="G1428" s="66"/>
      <c r="H1428" s="66"/>
      <c r="I1428" s="66"/>
      <c r="J1428" s="66"/>
      <c r="K1428" s="66"/>
      <c r="L1428" s="66"/>
      <c r="M1428" s="66"/>
      <c r="N1428" s="66"/>
      <c r="O1428" s="77" t="str">
        <f ca="1">IF(D1428="цвет",SUM(O1429:INDIRECT("N"&amp;R1428)),IF(SUM(E1428:N1428)=0,"",SUM(E1428:N1428)))</f>
        <v/>
      </c>
      <c r="P1428" s="55" t="s">
        <v>54</v>
      </c>
      <c r="Q1428" s="43">
        <f t="shared" si="44"/>
        <v>5073</v>
      </c>
      <c r="R1428" s="57">
        <f t="shared" ca="1" si="45"/>
        <v>1430</v>
      </c>
      <c r="S1428" s="56"/>
      <c r="T1428" s="63"/>
      <c r="U1428" s="114" t="e">
        <f>VLOOKUP(C1428,Лист2!A$1:B$899,2,FALSE)</f>
        <v>#N/A</v>
      </c>
    </row>
    <row r="1429" spans="1:21" ht="135" customHeight="1" x14ac:dyDescent="0.25">
      <c r="A1429" s="69"/>
      <c r="B1429" s="231"/>
      <c r="C1429" s="74"/>
      <c r="D1429" s="234" t="s">
        <v>253</v>
      </c>
      <c r="E1429" s="235"/>
      <c r="F1429" s="235"/>
      <c r="G1429" s="235"/>
      <c r="H1429" s="235"/>
      <c r="I1429" s="235"/>
      <c r="J1429" s="235"/>
      <c r="K1429" s="235"/>
      <c r="L1429" s="235"/>
      <c r="M1429" s="235"/>
      <c r="N1429" s="236"/>
      <c r="O1429" s="77" t="str">
        <f ca="1">IF(D1429="цвет",SUM(O1430:INDIRECT("N"&amp;R1429)),IF(SUM(E1429:N1429)=0,"",SUM(E1429:N1429)))</f>
        <v/>
      </c>
      <c r="P1429" s="55" t="s">
        <v>54</v>
      </c>
      <c r="Q1429" s="43">
        <f t="shared" si="44"/>
        <v>5073</v>
      </c>
      <c r="R1429" s="57">
        <f t="shared" ca="1" si="45"/>
        <v>1430</v>
      </c>
      <c r="S1429" s="56"/>
      <c r="T1429" s="63"/>
      <c r="U1429" s="114" t="e">
        <f>VLOOKUP(C1429,Лист2!A$1:B$899,2,FALSE)</f>
        <v>#N/A</v>
      </c>
    </row>
    <row r="1430" spans="1:21" ht="17.45" customHeight="1" thickBot="1" x14ac:dyDescent="0.3">
      <c r="A1430" s="69"/>
      <c r="B1430" s="243"/>
      <c r="C1430" s="7"/>
      <c r="D1430" s="219" t="str">
        <f>HYPERLINK("https://miamia.ru/search/index.php?q="&amp;Q1430&amp;"&amp;s=Поиск?utm_source=Excel&amp;utm_medium=Nalichie&amp;utm_content="&amp;Q1430&amp;"","Посмотреть большую фотографию на сайте")</f>
        <v>Посмотреть большую фотографию на сайте</v>
      </c>
      <c r="E1430" s="220"/>
      <c r="F1430" s="220"/>
      <c r="G1430" s="220"/>
      <c r="H1430" s="220"/>
      <c r="I1430" s="220"/>
      <c r="J1430" s="220"/>
      <c r="K1430" s="220"/>
      <c r="L1430" s="220"/>
      <c r="M1430" s="220"/>
      <c r="N1430" s="221"/>
      <c r="O1430" s="77" t="str">
        <f ca="1">IF(D1430="цвет",SUM(O1431:INDIRECT("N"&amp;R1430)),IF(SUM(E1430:N1430)=0,"",SUM(E1430:N1430)))</f>
        <v/>
      </c>
      <c r="P1430" s="55" t="s">
        <v>54</v>
      </c>
      <c r="Q1430" s="43">
        <f t="shared" si="44"/>
        <v>5073</v>
      </c>
      <c r="R1430" s="57">
        <f t="shared" ca="1" si="45"/>
        <v>1430</v>
      </c>
      <c r="S1430" s="56"/>
      <c r="T1430" s="63"/>
      <c r="U1430" s="114" t="e">
        <f>VLOOKUP(C1430,Лист2!A$1:B$899,2,FALSE)</f>
        <v>#N/A</v>
      </c>
    </row>
    <row r="1431" spans="1:21" ht="17.25" thickBot="1" x14ac:dyDescent="0.3">
      <c r="A1431" s="69"/>
      <c r="B1431" s="230" t="s">
        <v>117</v>
      </c>
      <c r="C1431" s="70">
        <v>5077</v>
      </c>
      <c r="D1431" s="87" t="s">
        <v>9</v>
      </c>
      <c r="E1431" s="84" t="s">
        <v>17</v>
      </c>
      <c r="F1431" s="84" t="s">
        <v>18</v>
      </c>
      <c r="G1431" s="84" t="s">
        <v>19</v>
      </c>
      <c r="H1431" s="84" t="s">
        <v>22</v>
      </c>
      <c r="I1431" s="84"/>
      <c r="J1431" s="84"/>
      <c r="K1431" s="84"/>
      <c r="L1431" s="84"/>
      <c r="M1431" s="84"/>
      <c r="N1431" s="85"/>
      <c r="O1431" s="65">
        <f ca="1">IF(D1431="цвет",SUM(O1432:INDIRECT("N"&amp;R1431)),IF(SUM(E1431:N1431)=0,"",SUM(E1431:N1431)))</f>
        <v>0</v>
      </c>
      <c r="P1431" s="55">
        <v>2582</v>
      </c>
      <c r="Q1431" s="43">
        <f t="shared" si="44"/>
        <v>5077</v>
      </c>
      <c r="R1431" s="57">
        <f t="shared" ca="1" si="45"/>
        <v>1434</v>
      </c>
      <c r="S1431" s="71">
        <f>IF(U1431&gt;0,ROUND((U1431),0),ROUND((P1431*$P$1),0))</f>
        <v>950</v>
      </c>
      <c r="T1431" s="72">
        <f ca="1">O1431*S1431</f>
        <v>0</v>
      </c>
      <c r="U1431" s="114">
        <f>VLOOKUP(C1431,Лист2!A$1:B$899,2,FALSE)</f>
        <v>950</v>
      </c>
    </row>
    <row r="1432" spans="1:21" ht="17.25" thickBot="1" x14ac:dyDescent="0.3">
      <c r="A1432" s="69"/>
      <c r="B1432" s="231"/>
      <c r="C1432" s="62"/>
      <c r="D1432" s="73" t="s">
        <v>118</v>
      </c>
      <c r="E1432" s="277"/>
      <c r="F1432" s="277"/>
      <c r="G1432" s="277"/>
      <c r="H1432" s="277"/>
      <c r="I1432" s="66"/>
      <c r="J1432" s="66"/>
      <c r="K1432" s="66"/>
      <c r="L1432" s="66"/>
      <c r="M1432" s="66"/>
      <c r="N1432" s="66"/>
      <c r="O1432" s="77" t="str">
        <f ca="1">IF(D1432="цвет",SUM(O1433:INDIRECT("N"&amp;R1432)),IF(SUM(E1432:N1432)=0,"",SUM(E1432:N1432)))</f>
        <v/>
      </c>
      <c r="P1432" s="55" t="s">
        <v>54</v>
      </c>
      <c r="Q1432" s="43">
        <f t="shared" si="44"/>
        <v>5077</v>
      </c>
      <c r="R1432" s="57">
        <f t="shared" ca="1" si="45"/>
        <v>1434</v>
      </c>
      <c r="S1432" s="56"/>
      <c r="T1432" s="63"/>
      <c r="U1432" s="114" t="e">
        <f>VLOOKUP(C1432,Лист2!A$1:B$899,2,FALSE)</f>
        <v>#N/A</v>
      </c>
    </row>
    <row r="1433" spans="1:21" ht="135" customHeight="1" x14ac:dyDescent="0.25">
      <c r="A1433" s="69"/>
      <c r="B1433" s="231"/>
      <c r="C1433" s="74"/>
      <c r="D1433" s="234" t="s">
        <v>254</v>
      </c>
      <c r="E1433" s="235"/>
      <c r="F1433" s="235"/>
      <c r="G1433" s="235"/>
      <c r="H1433" s="235"/>
      <c r="I1433" s="235"/>
      <c r="J1433" s="235"/>
      <c r="K1433" s="235"/>
      <c r="L1433" s="235"/>
      <c r="M1433" s="235"/>
      <c r="N1433" s="236"/>
      <c r="O1433" s="77" t="str">
        <f ca="1">IF(D1433="цвет",SUM(O1434:INDIRECT("N"&amp;R1433)),IF(SUM(E1433:N1433)=0,"",SUM(E1433:N1433)))</f>
        <v/>
      </c>
      <c r="P1433" s="55" t="s">
        <v>54</v>
      </c>
      <c r="Q1433" s="43">
        <f t="shared" si="44"/>
        <v>5077</v>
      </c>
      <c r="R1433" s="57">
        <f t="shared" ca="1" si="45"/>
        <v>1434</v>
      </c>
      <c r="S1433" s="56"/>
      <c r="T1433" s="63"/>
      <c r="U1433" s="114" t="e">
        <f>VLOOKUP(C1433,Лист2!A$1:B$899,2,FALSE)</f>
        <v>#N/A</v>
      </c>
    </row>
    <row r="1434" spans="1:21" ht="17.45" customHeight="1" thickBot="1" x14ac:dyDescent="0.3">
      <c r="A1434" s="69"/>
      <c r="B1434" s="243"/>
      <c r="C1434" s="7"/>
      <c r="D1434" s="219" t="str">
        <f>HYPERLINK("https://miamia.ru/search/index.php?q="&amp;Q1434&amp;"&amp;s=Поиск?utm_source=Excel&amp;utm_medium=Nalichie&amp;utm_content="&amp;Q1434&amp;"","Посмотреть большую фотографию на сайте")</f>
        <v>Посмотреть большую фотографию на сайте</v>
      </c>
      <c r="E1434" s="220"/>
      <c r="F1434" s="220"/>
      <c r="G1434" s="220"/>
      <c r="H1434" s="220"/>
      <c r="I1434" s="220"/>
      <c r="J1434" s="220"/>
      <c r="K1434" s="220"/>
      <c r="L1434" s="220"/>
      <c r="M1434" s="220"/>
      <c r="N1434" s="221"/>
      <c r="O1434" s="77" t="str">
        <f ca="1">IF(D1434="цвет",SUM(O1435:INDIRECT("N"&amp;R1434)),IF(SUM(E1434:N1434)=0,"",SUM(E1434:N1434)))</f>
        <v/>
      </c>
      <c r="P1434" s="55" t="s">
        <v>54</v>
      </c>
      <c r="Q1434" s="43">
        <f t="shared" si="44"/>
        <v>5077</v>
      </c>
      <c r="R1434" s="57">
        <f t="shared" ca="1" si="45"/>
        <v>1434</v>
      </c>
      <c r="S1434" s="56"/>
      <c r="T1434" s="63"/>
      <c r="U1434" s="114" t="e">
        <f>VLOOKUP(C1434,Лист2!A$1:B$899,2,FALSE)</f>
        <v>#N/A</v>
      </c>
    </row>
    <row r="1435" spans="1:21" ht="23.1" customHeight="1" thickBot="1" x14ac:dyDescent="0.3">
      <c r="A1435" s="67"/>
      <c r="B1435" s="50" t="s">
        <v>107</v>
      </c>
      <c r="C1435" s="51"/>
      <c r="D1435" s="52"/>
      <c r="E1435" s="53"/>
      <c r="F1435" s="53"/>
      <c r="G1435" s="53"/>
      <c r="H1435" s="53"/>
      <c r="I1435" s="53"/>
      <c r="J1435" s="53"/>
      <c r="K1435" s="53"/>
      <c r="L1435" s="53"/>
      <c r="M1435" s="53"/>
      <c r="N1435" s="54"/>
      <c r="O1435" s="77" t="str">
        <f ca="1">IF(D1435="цвет",SUM(O1436:INDIRECT("N"&amp;R1435)),IF(SUM(E1435:N1435)=0,"",SUM(E1435:N1435)))</f>
        <v/>
      </c>
      <c r="P1435" s="55" t="s">
        <v>54</v>
      </c>
      <c r="Q1435" s="43">
        <f t="shared" si="44"/>
        <v>5077</v>
      </c>
      <c r="R1435" s="57">
        <f t="shared" ca="1" si="45"/>
        <v>1440</v>
      </c>
      <c r="U1435" s="114" t="e">
        <f>VLOOKUP(C1435,Лист2!A$1:B$899,2,FALSE)</f>
        <v>#N/A</v>
      </c>
    </row>
    <row r="1436" spans="1:21" ht="17.25" thickBot="1" x14ac:dyDescent="0.3">
      <c r="A1436" s="69"/>
      <c r="B1436" s="99" t="s">
        <v>106</v>
      </c>
      <c r="C1436" s="70">
        <v>5001</v>
      </c>
      <c r="D1436" s="87" t="s">
        <v>9</v>
      </c>
      <c r="E1436" s="84" t="s">
        <v>17</v>
      </c>
      <c r="F1436" s="84" t="s">
        <v>18</v>
      </c>
      <c r="G1436" s="84" t="s">
        <v>19</v>
      </c>
      <c r="H1436" s="61"/>
      <c r="I1436" s="61"/>
      <c r="J1436" s="84"/>
      <c r="K1436" s="84"/>
      <c r="L1436" s="84"/>
      <c r="M1436" s="84"/>
      <c r="N1436" s="10"/>
      <c r="O1436" s="65">
        <f ca="1">IF(D1436="цвет",SUM(O1437:INDIRECT("N"&amp;R1436)),IF(SUM(E1436:N1436)=0,"",SUM(E1436:N1436)))</f>
        <v>0</v>
      </c>
      <c r="P1436" s="55">
        <v>1290</v>
      </c>
      <c r="Q1436" s="43">
        <f t="shared" si="44"/>
        <v>5001</v>
      </c>
      <c r="R1436" s="57">
        <f t="shared" ca="1" si="45"/>
        <v>1440</v>
      </c>
      <c r="S1436" s="71">
        <f>IF(U1436&gt;0,ROUND((U1436),0),ROUND((P1436*$P$1),0))</f>
        <v>950</v>
      </c>
      <c r="T1436" s="72">
        <f ca="1">O1436*S1436</f>
        <v>0</v>
      </c>
      <c r="U1436" s="114">
        <f>VLOOKUP(C1436,Лист2!A$1:B$899,2,FALSE)</f>
        <v>950</v>
      </c>
    </row>
    <row r="1437" spans="1:21" ht="17.25" thickBot="1" x14ac:dyDescent="0.3">
      <c r="A1437" s="69"/>
      <c r="B1437" s="100"/>
      <c r="C1437" s="62"/>
      <c r="D1437" s="4" t="s">
        <v>97</v>
      </c>
      <c r="E1437" s="5"/>
      <c r="F1437" s="5"/>
      <c r="G1437" s="144"/>
      <c r="H1437" s="5"/>
      <c r="I1437" s="5"/>
      <c r="J1437" s="5"/>
      <c r="K1437" s="5"/>
      <c r="L1437" s="5"/>
      <c r="M1437" s="5"/>
      <c r="N1437" s="5"/>
      <c r="O1437" s="77" t="str">
        <f ca="1">IF(D1437="цвет",SUM(O1438:INDIRECT("N"&amp;R1437)),IF(SUM(E1437:N1437)=0,"",SUM(E1437:N1437)))</f>
        <v/>
      </c>
      <c r="P1437" s="55" t="s">
        <v>54</v>
      </c>
      <c r="Q1437" s="43">
        <f t="shared" si="44"/>
        <v>5001</v>
      </c>
      <c r="R1437" s="57">
        <f t="shared" ca="1" si="45"/>
        <v>1440</v>
      </c>
      <c r="S1437" s="56"/>
      <c r="T1437" s="63"/>
      <c r="U1437" s="114" t="e">
        <f>VLOOKUP(C1437,Лист2!A$1:B$899,2,FALSE)</f>
        <v>#N/A</v>
      </c>
    </row>
    <row r="1438" spans="1:21" ht="17.25" thickBot="1" x14ac:dyDescent="0.3">
      <c r="A1438" s="69"/>
      <c r="B1438" s="100"/>
      <c r="C1438" s="62"/>
      <c r="D1438" s="4" t="s">
        <v>33</v>
      </c>
      <c r="E1438" s="5"/>
      <c r="F1438" s="5"/>
      <c r="G1438" s="5"/>
      <c r="H1438" s="5"/>
      <c r="I1438" s="5"/>
      <c r="J1438" s="5"/>
      <c r="K1438" s="5"/>
      <c r="L1438" s="5"/>
      <c r="M1438" s="5"/>
      <c r="N1438" s="5"/>
      <c r="O1438" s="77" t="str">
        <f ca="1">IF(D1438="цвет",SUM(O1439:INDIRECT("N"&amp;R1438)),IF(SUM(E1438:N1438)=0,"",SUM(E1438:N1438)))</f>
        <v/>
      </c>
      <c r="P1438" s="55" t="s">
        <v>54</v>
      </c>
      <c r="Q1438" s="43">
        <f t="shared" si="44"/>
        <v>5001</v>
      </c>
      <c r="R1438" s="57">
        <f t="shared" ca="1" si="45"/>
        <v>1440</v>
      </c>
      <c r="S1438" s="56"/>
      <c r="T1438" s="63"/>
      <c r="U1438" s="114" t="e">
        <f>VLOOKUP(C1438,Лист2!A$1:B$899,2,FALSE)</f>
        <v>#N/A</v>
      </c>
    </row>
    <row r="1439" spans="1:21" ht="117.75" customHeight="1" x14ac:dyDescent="0.25">
      <c r="A1439" s="69"/>
      <c r="B1439" s="100"/>
      <c r="C1439" s="62"/>
      <c r="D1439" s="234" t="s">
        <v>255</v>
      </c>
      <c r="E1439" s="235"/>
      <c r="F1439" s="235"/>
      <c r="G1439" s="235"/>
      <c r="H1439" s="235"/>
      <c r="I1439" s="235"/>
      <c r="J1439" s="235"/>
      <c r="K1439" s="235"/>
      <c r="L1439" s="235"/>
      <c r="M1439" s="235"/>
      <c r="N1439" s="236"/>
      <c r="O1439" s="77" t="str">
        <f ca="1">IF(D1439="цвет",SUM(O1440:INDIRECT("N"&amp;R1439)),IF(SUM(E1439:N1439)=0,"",SUM(E1439:N1439)))</f>
        <v/>
      </c>
      <c r="P1439" s="55" t="s">
        <v>54</v>
      </c>
      <c r="Q1439" s="43">
        <f t="shared" si="44"/>
        <v>5001</v>
      </c>
      <c r="R1439" s="57">
        <f t="shared" ca="1" si="45"/>
        <v>1440</v>
      </c>
      <c r="S1439" s="56"/>
      <c r="T1439" s="63"/>
      <c r="U1439" s="114" t="e">
        <f>VLOOKUP(C1439,Лист2!A$1:B$899,2,FALSE)</f>
        <v>#N/A</v>
      </c>
    </row>
    <row r="1440" spans="1:21" ht="17.45" customHeight="1" thickBot="1" x14ac:dyDescent="0.3">
      <c r="A1440" s="69"/>
      <c r="B1440" s="101"/>
      <c r="C1440" s="64"/>
      <c r="D1440" s="219" t="str">
        <f>HYPERLINK("https://miamia.ru/search/index.php?q="&amp;Q1440&amp;"&amp;s=Поиск?utm_source=Excel&amp;utm_medium=Nalichie&amp;utm_content="&amp;Q1440&amp;"","Посмотреть большую фотографию на сайте")</f>
        <v>Посмотреть большую фотографию на сайте</v>
      </c>
      <c r="E1440" s="220"/>
      <c r="F1440" s="220"/>
      <c r="G1440" s="220"/>
      <c r="H1440" s="220"/>
      <c r="I1440" s="220"/>
      <c r="J1440" s="220"/>
      <c r="K1440" s="220"/>
      <c r="L1440" s="220"/>
      <c r="M1440" s="220"/>
      <c r="N1440" s="221"/>
      <c r="O1440" s="77" t="str">
        <f ca="1">IF(D1440="цвет",SUM(O1441:INDIRECT("N"&amp;R1440)),IF(SUM(E1440:N1440)=0,"",SUM(E1440:N1440)))</f>
        <v/>
      </c>
      <c r="P1440" s="55" t="s">
        <v>54</v>
      </c>
      <c r="Q1440" s="43">
        <f t="shared" si="44"/>
        <v>5001</v>
      </c>
      <c r="R1440" s="57">
        <f t="shared" ca="1" si="45"/>
        <v>1440</v>
      </c>
      <c r="S1440" s="56"/>
      <c r="T1440" s="63"/>
      <c r="U1440" s="114" t="e">
        <f>VLOOKUP(C1440,Лист2!A$1:B$899,2,FALSE)</f>
        <v>#N/A</v>
      </c>
    </row>
    <row r="1441" spans="1:26" ht="23.1" customHeight="1" thickBot="1" x14ac:dyDescent="0.3">
      <c r="A1441" s="67"/>
      <c r="B1441" s="50" t="s">
        <v>80</v>
      </c>
      <c r="C1441" s="51"/>
      <c r="D1441" s="52"/>
      <c r="E1441" s="53"/>
      <c r="F1441" s="53"/>
      <c r="G1441" s="53"/>
      <c r="H1441" s="53"/>
      <c r="I1441" s="53"/>
      <c r="J1441" s="53"/>
      <c r="K1441" s="53"/>
      <c r="L1441" s="53"/>
      <c r="M1441" s="53"/>
      <c r="N1441" s="54"/>
      <c r="O1441" s="81" t="str">
        <f ca="1">IF(D1441="цвет",SUM(O1442:INDIRECT("N"&amp;R1441)),IF(SUM(E1441:N1441)=0,"",SUM(E1441:N1441)))</f>
        <v/>
      </c>
      <c r="P1441" s="55" t="s">
        <v>54</v>
      </c>
      <c r="Q1441" s="43">
        <f t="shared" si="44"/>
        <v>5001</v>
      </c>
      <c r="R1441" s="57">
        <f t="shared" ca="1" si="45"/>
        <v>1446</v>
      </c>
      <c r="U1441" s="114" t="e">
        <f>VLOOKUP(C1441,Лист2!A$1:B$899,2,FALSE)</f>
        <v>#N/A</v>
      </c>
    </row>
    <row r="1442" spans="1:26" customFormat="1" ht="17.25" thickBot="1" x14ac:dyDescent="0.3">
      <c r="A1442" s="138"/>
      <c r="B1442" s="140" t="s">
        <v>81</v>
      </c>
      <c r="C1442" s="132">
        <v>1673</v>
      </c>
      <c r="D1442" s="104" t="s">
        <v>9</v>
      </c>
      <c r="E1442" s="105" t="s">
        <v>10</v>
      </c>
      <c r="F1442" s="105" t="s">
        <v>17</v>
      </c>
      <c r="G1442" s="105" t="s">
        <v>18</v>
      </c>
      <c r="H1442" s="105" t="s">
        <v>19</v>
      </c>
      <c r="I1442" s="105"/>
      <c r="J1442" s="105"/>
      <c r="K1442" s="105"/>
      <c r="L1442" s="105"/>
      <c r="M1442" s="105"/>
      <c r="N1442" s="107"/>
      <c r="O1442" s="108">
        <f ca="1">IF(D1442="цвет",SUM(O1443:INDIRECT("N"&amp;R1442)),IF(SUM(E1442:N1442)=0,"",SUM(E1442:N1442)))</f>
        <v>0</v>
      </c>
      <c r="P1442" s="109">
        <v>2194</v>
      </c>
      <c r="Q1442" s="110">
        <f t="shared" si="44"/>
        <v>1673</v>
      </c>
      <c r="R1442" s="111">
        <f t="shared" ca="1" si="45"/>
        <v>1446</v>
      </c>
      <c r="S1442" s="112">
        <f>IF(U1442&gt;0,ROUND((U1442),0),ROUND((P1442*$P$1),0))</f>
        <v>950</v>
      </c>
      <c r="T1442" s="113">
        <f ca="1">O1442*S1442</f>
        <v>0</v>
      </c>
      <c r="U1442" s="114">
        <f>VLOOKUP(C1442,Лист2!A$1:B$899,2,FALSE)</f>
        <v>950</v>
      </c>
      <c r="V1442" s="114"/>
      <c r="W1442" s="114"/>
      <c r="X1442" s="114"/>
      <c r="Y1442" s="114"/>
      <c r="Z1442" s="114"/>
    </row>
    <row r="1443" spans="1:26" customFormat="1" ht="17.25" thickBot="1" x14ac:dyDescent="0.3">
      <c r="A1443" s="138"/>
      <c r="B1443" s="141"/>
      <c r="C1443" s="115"/>
      <c r="D1443" s="134" t="s">
        <v>79</v>
      </c>
      <c r="E1443" s="131"/>
      <c r="F1443" s="144"/>
      <c r="G1443" s="144"/>
      <c r="H1443" s="144"/>
      <c r="I1443" s="131"/>
      <c r="J1443" s="131"/>
      <c r="K1443" s="131"/>
      <c r="L1443" s="131"/>
      <c r="M1443" s="131"/>
      <c r="N1443" s="149"/>
      <c r="O1443" s="127" t="str">
        <f ca="1">IF(D1443="цвет",SUM(O1444:INDIRECT("N"&amp;R1443)),IF(SUM(E1443:N1443)=0,"",SUM(E1443:N1443)))</f>
        <v/>
      </c>
      <c r="P1443" s="109" t="s">
        <v>54</v>
      </c>
      <c r="Q1443" s="110">
        <f t="shared" si="44"/>
        <v>1673</v>
      </c>
      <c r="R1443" s="111">
        <f t="shared" ca="1" si="45"/>
        <v>1446</v>
      </c>
      <c r="S1443" s="146"/>
      <c r="T1443" s="120"/>
      <c r="U1443" s="114" t="e">
        <f>VLOOKUP(C1443,Лист2!A$1:B$899,2,FALSE)</f>
        <v>#N/A</v>
      </c>
      <c r="V1443" s="114"/>
      <c r="W1443" s="114"/>
      <c r="X1443" s="114"/>
      <c r="Y1443" s="114"/>
      <c r="Z1443" s="114"/>
    </row>
    <row r="1444" spans="1:26" customFormat="1" ht="17.25" thickBot="1" x14ac:dyDescent="0.3">
      <c r="A1444" s="138"/>
      <c r="B1444" s="141"/>
      <c r="C1444" s="115"/>
      <c r="D1444" s="134" t="s">
        <v>25</v>
      </c>
      <c r="E1444" s="131"/>
      <c r="F1444" s="131"/>
      <c r="G1444" s="131"/>
      <c r="H1444" s="131"/>
      <c r="I1444" s="131"/>
      <c r="J1444" s="131"/>
      <c r="K1444" s="131"/>
      <c r="L1444" s="131"/>
      <c r="M1444" s="131"/>
      <c r="N1444" s="131"/>
      <c r="O1444" s="118" t="str">
        <f ca="1">IF(D1444="цвет",SUM(O1445:INDIRECT("N"&amp;R1444)),IF(SUM(E1444:N1444)=0,"",SUM(E1444:N1444)))</f>
        <v/>
      </c>
      <c r="P1444" s="109" t="s">
        <v>54</v>
      </c>
      <c r="Q1444" s="110">
        <f t="shared" si="44"/>
        <v>1673</v>
      </c>
      <c r="R1444" s="111">
        <f t="shared" ca="1" si="45"/>
        <v>1446</v>
      </c>
      <c r="S1444" s="119"/>
      <c r="T1444" s="120"/>
      <c r="U1444" s="114" t="e">
        <f>VLOOKUP(C1444,Лист2!A$1:B$899,2,FALSE)</f>
        <v>#N/A</v>
      </c>
      <c r="V1444" s="114"/>
      <c r="W1444" s="114"/>
      <c r="X1444" s="114"/>
      <c r="Y1444" s="114"/>
      <c r="Z1444" s="114"/>
    </row>
    <row r="1445" spans="1:26" customFormat="1" ht="117" customHeight="1" x14ac:dyDescent="0.25">
      <c r="A1445" s="138"/>
      <c r="B1445" s="141"/>
      <c r="C1445" s="115"/>
      <c r="D1445" s="227" t="s">
        <v>450</v>
      </c>
      <c r="E1445" s="228"/>
      <c r="F1445" s="228"/>
      <c r="G1445" s="228"/>
      <c r="H1445" s="228"/>
      <c r="I1445" s="228"/>
      <c r="J1445" s="228"/>
      <c r="K1445" s="228"/>
      <c r="L1445" s="228"/>
      <c r="M1445" s="228"/>
      <c r="N1445" s="139"/>
      <c r="O1445" s="118" t="str">
        <f ca="1">IF(D1445="цвет",SUM(O1446:INDIRECT("N"&amp;R1445)),IF(SUM(E1445:N1445)=0,"",SUM(E1445:N1445)))</f>
        <v/>
      </c>
      <c r="P1445" s="109" t="s">
        <v>54</v>
      </c>
      <c r="Q1445" s="110">
        <f t="shared" si="44"/>
        <v>1673</v>
      </c>
      <c r="R1445" s="111">
        <f t="shared" ca="1" si="45"/>
        <v>1446</v>
      </c>
      <c r="S1445" s="119"/>
      <c r="T1445" s="120"/>
      <c r="U1445" s="114" t="e">
        <f>VLOOKUP(C1445,Лист2!A$1:B$899,2,FALSE)</f>
        <v>#N/A</v>
      </c>
      <c r="V1445" s="114"/>
      <c r="W1445" s="114"/>
      <c r="X1445" s="114"/>
      <c r="Y1445" s="114"/>
      <c r="Z1445" s="114"/>
    </row>
    <row r="1446" spans="1:26" customFormat="1" ht="17.100000000000001" customHeight="1" thickBot="1" x14ac:dyDescent="0.3">
      <c r="A1446" s="138"/>
      <c r="B1446" s="143"/>
      <c r="C1446" s="121"/>
      <c r="D1446" s="219" t="str">
        <f>HYPERLINK("https://miamia.ru/search/index.php?q="&amp;Q1446&amp;"&amp;s=Поиск?utm_source=Excel&amp;utm_medium=Nalichie&amp;utm_content="&amp;Q1446&amp;"","Посмотреть большую фотографию на сайте")</f>
        <v>Посмотреть большую фотографию на сайте</v>
      </c>
      <c r="E1446" s="220"/>
      <c r="F1446" s="220"/>
      <c r="G1446" s="220"/>
      <c r="H1446" s="220"/>
      <c r="I1446" s="220"/>
      <c r="J1446" s="220"/>
      <c r="K1446" s="220"/>
      <c r="L1446" s="220"/>
      <c r="M1446" s="220"/>
      <c r="N1446" s="142"/>
      <c r="O1446" s="118" t="str">
        <f ca="1">IF(D1446="цвет",SUM(O1447:INDIRECT("N"&amp;R1446)),IF(SUM(E1446:N1446)=0,"",SUM(E1446:N1446)))</f>
        <v/>
      </c>
      <c r="P1446" s="109" t="s">
        <v>54</v>
      </c>
      <c r="Q1446" s="110">
        <f t="shared" si="44"/>
        <v>1673</v>
      </c>
      <c r="R1446" s="111">
        <f t="shared" ca="1" si="45"/>
        <v>1446</v>
      </c>
      <c r="S1446" s="119"/>
      <c r="T1446" s="120"/>
      <c r="U1446" s="114" t="e">
        <f>VLOOKUP(C1446,Лист2!A$1:B$899,2,FALSE)</f>
        <v>#N/A</v>
      </c>
      <c r="V1446" s="114"/>
      <c r="W1446" s="114"/>
      <c r="X1446" s="114"/>
      <c r="Y1446" s="114"/>
      <c r="Z1446" s="114"/>
    </row>
    <row r="1447" spans="1:26" ht="17.25" thickBot="1" x14ac:dyDescent="0.3">
      <c r="A1447" s="69"/>
      <c r="B1447" s="99" t="s">
        <v>81</v>
      </c>
      <c r="C1447" s="70">
        <v>1674</v>
      </c>
      <c r="D1447" s="87" t="s">
        <v>9</v>
      </c>
      <c r="E1447" s="8" t="s">
        <v>10</v>
      </c>
      <c r="F1447" s="8" t="s">
        <v>11</v>
      </c>
      <c r="G1447" s="8" t="s">
        <v>12</v>
      </c>
      <c r="H1447" s="8" t="s">
        <v>13</v>
      </c>
      <c r="I1447" s="8" t="s">
        <v>14</v>
      </c>
      <c r="J1447" s="8" t="s">
        <v>15</v>
      </c>
      <c r="K1447" s="8" t="s">
        <v>16</v>
      </c>
      <c r="L1447" s="8"/>
      <c r="M1447" s="8"/>
      <c r="N1447" s="96"/>
      <c r="O1447" s="65">
        <f ca="1">IF(D1447="цвет",SUM(O1448:INDIRECT("N"&amp;R1447)),IF(SUM(E1447:N1447)=0,"",SUM(E1447:N1447)))</f>
        <v>0</v>
      </c>
      <c r="P1447" s="55">
        <v>1936</v>
      </c>
      <c r="Q1447" s="43">
        <f t="shared" si="44"/>
        <v>1674</v>
      </c>
      <c r="R1447" s="57">
        <f t="shared" ca="1" si="45"/>
        <v>1451</v>
      </c>
      <c r="S1447" s="71">
        <f>IF(U1447&gt;0,ROUND((U1447),0),ROUND((P1447*$P$1),0))</f>
        <v>950</v>
      </c>
      <c r="T1447" s="72">
        <f ca="1">O1447*S1447</f>
        <v>0</v>
      </c>
      <c r="U1447" s="114">
        <f>VLOOKUP(C1447,Лист2!A$1:B$899,2,FALSE)</f>
        <v>950</v>
      </c>
    </row>
    <row r="1448" spans="1:26" ht="17.25" thickBot="1" x14ac:dyDescent="0.3">
      <c r="A1448" s="69"/>
      <c r="B1448" s="100"/>
      <c r="C1448" s="62"/>
      <c r="D1448" s="4" t="s">
        <v>25</v>
      </c>
      <c r="E1448" s="5"/>
      <c r="F1448" s="5"/>
      <c r="G1448" s="5"/>
      <c r="H1448" s="5"/>
      <c r="I1448" s="5"/>
      <c r="J1448" s="5"/>
      <c r="K1448" s="5"/>
      <c r="L1448" s="5"/>
      <c r="M1448" s="5"/>
      <c r="N1448" s="5"/>
      <c r="O1448" s="81" t="str">
        <f ca="1">IF(D1448="цвет",SUM(O1449:INDIRECT("N"&amp;R1448)),IF(SUM(E1448:N1448)=0,"",SUM(E1448:N1448)))</f>
        <v/>
      </c>
      <c r="P1448" s="55" t="s">
        <v>54</v>
      </c>
      <c r="Q1448" s="43">
        <f t="shared" si="44"/>
        <v>1674</v>
      </c>
      <c r="R1448" s="57">
        <f t="shared" ca="1" si="45"/>
        <v>1451</v>
      </c>
      <c r="S1448" s="56"/>
      <c r="T1448" s="63"/>
      <c r="U1448" s="114" t="e">
        <f>VLOOKUP(C1448,Лист2!A$1:B$899,2,FALSE)</f>
        <v>#N/A</v>
      </c>
    </row>
    <row r="1449" spans="1:26" ht="17.25" thickBot="1" x14ac:dyDescent="0.3">
      <c r="A1449" s="69"/>
      <c r="B1449" s="100"/>
      <c r="C1449" s="62"/>
      <c r="D1449" s="4" t="s">
        <v>79</v>
      </c>
      <c r="E1449" s="5"/>
      <c r="F1449" s="144"/>
      <c r="G1449" s="5"/>
      <c r="H1449" s="5"/>
      <c r="I1449" s="5"/>
      <c r="J1449" s="5"/>
      <c r="K1449" s="144"/>
      <c r="L1449" s="5"/>
      <c r="M1449" s="5"/>
      <c r="N1449" s="5"/>
      <c r="O1449" s="81" t="str">
        <f ca="1">IF(D1449="цвет",SUM(O1450:INDIRECT("N"&amp;R1449)),IF(SUM(E1449:N1449)=0,"",SUM(E1449:N1449)))</f>
        <v/>
      </c>
      <c r="P1449" s="55" t="s">
        <v>54</v>
      </c>
      <c r="Q1449" s="43">
        <f t="shared" si="44"/>
        <v>1674</v>
      </c>
      <c r="R1449" s="57">
        <f t="shared" ca="1" si="45"/>
        <v>1451</v>
      </c>
      <c r="S1449" s="56"/>
      <c r="T1449" s="63"/>
      <c r="U1449" s="114" t="e">
        <f>VLOOKUP(C1449,Лист2!A$1:B$899,2,FALSE)</f>
        <v>#N/A</v>
      </c>
    </row>
    <row r="1450" spans="1:26" ht="117.75" customHeight="1" x14ac:dyDescent="0.25">
      <c r="A1450" s="69"/>
      <c r="B1450" s="100"/>
      <c r="C1450" s="62"/>
      <c r="D1450" s="234" t="s">
        <v>258</v>
      </c>
      <c r="E1450" s="235"/>
      <c r="F1450" s="235"/>
      <c r="G1450" s="235"/>
      <c r="H1450" s="235"/>
      <c r="I1450" s="235"/>
      <c r="J1450" s="235"/>
      <c r="K1450" s="235"/>
      <c r="L1450" s="235"/>
      <c r="M1450" s="235"/>
      <c r="N1450" s="236"/>
      <c r="O1450" s="81" t="str">
        <f ca="1">IF(D1450="цвет",SUM(O1451:INDIRECT("N"&amp;R1450)),IF(SUM(E1450:N1450)=0,"",SUM(E1450:N1450)))</f>
        <v/>
      </c>
      <c r="P1450" s="55" t="s">
        <v>54</v>
      </c>
      <c r="Q1450" s="43">
        <f t="shared" si="44"/>
        <v>1674</v>
      </c>
      <c r="R1450" s="57">
        <f t="shared" ca="1" si="45"/>
        <v>1451</v>
      </c>
      <c r="S1450" s="56"/>
      <c r="T1450" s="63"/>
      <c r="U1450" s="114" t="e">
        <f>VLOOKUP(C1450,Лист2!A$1:B$899,2,FALSE)</f>
        <v>#N/A</v>
      </c>
    </row>
    <row r="1451" spans="1:26" ht="17.45" customHeight="1" thickBot="1" x14ac:dyDescent="0.3">
      <c r="A1451" s="69"/>
      <c r="B1451" s="101"/>
      <c r="C1451" s="64"/>
      <c r="D1451" s="219" t="str">
        <f>HYPERLINK("https://miamia.ru/search/index.php?q="&amp;Q1451&amp;"&amp;s=Поиск?utm_source=Excel&amp;utm_medium=Nalichie&amp;utm_content="&amp;Q1451&amp;"","Посмотреть большую фотографию на сайте")</f>
        <v>Посмотреть большую фотографию на сайте</v>
      </c>
      <c r="E1451" s="220"/>
      <c r="F1451" s="220"/>
      <c r="G1451" s="220"/>
      <c r="H1451" s="220"/>
      <c r="I1451" s="220"/>
      <c r="J1451" s="220"/>
      <c r="K1451" s="220"/>
      <c r="L1451" s="220"/>
      <c r="M1451" s="220"/>
      <c r="N1451" s="221"/>
      <c r="O1451" s="81" t="str">
        <f ca="1">IF(D1451="цвет",SUM(O1452:INDIRECT("N"&amp;R1451)),IF(SUM(E1451:N1451)=0,"",SUM(E1451:N1451)))</f>
        <v/>
      </c>
      <c r="P1451" s="55" t="s">
        <v>54</v>
      </c>
      <c r="Q1451" s="43">
        <f t="shared" si="44"/>
        <v>1674</v>
      </c>
      <c r="R1451" s="57">
        <f t="shared" ca="1" si="45"/>
        <v>1451</v>
      </c>
      <c r="S1451" s="56"/>
      <c r="T1451" s="63"/>
      <c r="U1451" s="114" t="e">
        <f>VLOOKUP(C1451,Лист2!A$1:B$899,2,FALSE)</f>
        <v>#N/A</v>
      </c>
    </row>
    <row r="1452" spans="1:26" ht="17.25" thickBot="1" x14ac:dyDescent="0.3">
      <c r="A1452" s="69"/>
      <c r="B1452" s="99" t="s">
        <v>81</v>
      </c>
      <c r="C1452" s="70">
        <v>1677</v>
      </c>
      <c r="D1452" s="87" t="s">
        <v>9</v>
      </c>
      <c r="E1452" s="8" t="s">
        <v>10</v>
      </c>
      <c r="F1452" s="8" t="s">
        <v>11</v>
      </c>
      <c r="G1452" s="8" t="s">
        <v>12</v>
      </c>
      <c r="H1452" s="8" t="s">
        <v>13</v>
      </c>
      <c r="I1452" s="8" t="s">
        <v>14</v>
      </c>
      <c r="J1452" s="8" t="s">
        <v>15</v>
      </c>
      <c r="K1452" s="8" t="s">
        <v>16</v>
      </c>
      <c r="L1452" s="8"/>
      <c r="M1452" s="8"/>
      <c r="N1452" s="96"/>
      <c r="O1452" s="65">
        <f ca="1">IF(D1452="цвет",SUM(O1453:INDIRECT("N"&amp;R1452)),IF(SUM(E1452:N1452)=0,"",SUM(E1452:N1452)))</f>
        <v>0</v>
      </c>
      <c r="P1452" s="55">
        <v>2065</v>
      </c>
      <c r="Q1452" s="43">
        <f t="shared" si="44"/>
        <v>1677</v>
      </c>
      <c r="R1452" s="57">
        <f t="shared" ca="1" si="45"/>
        <v>1456</v>
      </c>
      <c r="S1452" s="71">
        <f>IF(U1452&gt;0,ROUND((U1452),0),ROUND((P1452*$P$1),0))</f>
        <v>950</v>
      </c>
      <c r="T1452" s="72">
        <f ca="1">O1452*S1452</f>
        <v>0</v>
      </c>
      <c r="U1452" s="114">
        <f>VLOOKUP(C1452,Лист2!A$1:B$899,2,FALSE)</f>
        <v>950</v>
      </c>
    </row>
    <row r="1453" spans="1:26" ht="17.25" thickBot="1" x14ac:dyDescent="0.3">
      <c r="A1453" s="69"/>
      <c r="B1453" s="100"/>
      <c r="C1453" s="62"/>
      <c r="D1453" s="4" t="s">
        <v>25</v>
      </c>
      <c r="E1453" s="5"/>
      <c r="F1453" s="5"/>
      <c r="G1453" s="5"/>
      <c r="H1453" s="5"/>
      <c r="I1453" s="5"/>
      <c r="J1453" s="5"/>
      <c r="K1453" s="5"/>
      <c r="L1453" s="5"/>
      <c r="M1453" s="5"/>
      <c r="N1453" s="5"/>
      <c r="O1453" s="81" t="str">
        <f ca="1">IF(D1453="цвет",SUM(O1454:INDIRECT("N"&amp;R1453)),IF(SUM(E1453:N1453)=0,"",SUM(E1453:N1453)))</f>
        <v/>
      </c>
      <c r="P1453" s="55" t="s">
        <v>54</v>
      </c>
      <c r="Q1453" s="43">
        <f t="shared" si="44"/>
        <v>1677</v>
      </c>
      <c r="R1453" s="57">
        <f t="shared" ca="1" si="45"/>
        <v>1456</v>
      </c>
      <c r="S1453" s="56"/>
      <c r="T1453" s="63"/>
      <c r="U1453" s="114" t="e">
        <f>VLOOKUP(C1453,Лист2!A$1:B$899,2,FALSE)</f>
        <v>#N/A</v>
      </c>
    </row>
    <row r="1454" spans="1:26" ht="17.25" thickBot="1" x14ac:dyDescent="0.3">
      <c r="A1454" s="69"/>
      <c r="B1454" s="100"/>
      <c r="C1454" s="62"/>
      <c r="D1454" s="4" t="s">
        <v>79</v>
      </c>
      <c r="E1454" s="5"/>
      <c r="F1454" s="144"/>
      <c r="G1454" s="144"/>
      <c r="H1454" s="5"/>
      <c r="I1454" s="5"/>
      <c r="J1454" s="5"/>
      <c r="K1454" s="5"/>
      <c r="L1454" s="5"/>
      <c r="M1454" s="5"/>
      <c r="N1454" s="5"/>
      <c r="O1454" s="81" t="str">
        <f ca="1">IF(D1454="цвет",SUM(O1455:INDIRECT("N"&amp;R1454)),IF(SUM(E1454:N1454)=0,"",SUM(E1454:N1454)))</f>
        <v/>
      </c>
      <c r="P1454" s="55" t="s">
        <v>54</v>
      </c>
      <c r="Q1454" s="43">
        <f t="shared" si="44"/>
        <v>1677</v>
      </c>
      <c r="R1454" s="57">
        <f t="shared" ca="1" si="45"/>
        <v>1456</v>
      </c>
      <c r="S1454" s="56"/>
      <c r="T1454" s="63"/>
      <c r="U1454" s="114" t="e">
        <f>VLOOKUP(C1454,Лист2!A$1:B$899,2,FALSE)</f>
        <v>#N/A</v>
      </c>
    </row>
    <row r="1455" spans="1:26" ht="118.5" customHeight="1" x14ac:dyDescent="0.25">
      <c r="A1455" s="69"/>
      <c r="B1455" s="100"/>
      <c r="C1455" s="62"/>
      <c r="D1455" s="234" t="s">
        <v>259</v>
      </c>
      <c r="E1455" s="235"/>
      <c r="F1455" s="235"/>
      <c r="G1455" s="235"/>
      <c r="H1455" s="235"/>
      <c r="I1455" s="235"/>
      <c r="J1455" s="235"/>
      <c r="K1455" s="235"/>
      <c r="L1455" s="235"/>
      <c r="M1455" s="235"/>
      <c r="N1455" s="236"/>
      <c r="O1455" s="81" t="str">
        <f ca="1">IF(D1455="цвет",SUM(O1456:INDIRECT("N"&amp;R1455)),IF(SUM(E1455:N1455)=0,"",SUM(E1455:N1455)))</f>
        <v/>
      </c>
      <c r="P1455" s="55" t="s">
        <v>54</v>
      </c>
      <c r="Q1455" s="43">
        <f t="shared" si="44"/>
        <v>1677</v>
      </c>
      <c r="R1455" s="57">
        <f t="shared" ca="1" si="45"/>
        <v>1456</v>
      </c>
      <c r="S1455" s="56"/>
      <c r="T1455" s="63"/>
      <c r="U1455" s="114" t="e">
        <f>VLOOKUP(C1455,Лист2!A$1:B$899,2,FALSE)</f>
        <v>#N/A</v>
      </c>
    </row>
    <row r="1456" spans="1:26" ht="17.45" customHeight="1" thickBot="1" x14ac:dyDescent="0.3">
      <c r="A1456" s="69"/>
      <c r="B1456" s="101"/>
      <c r="C1456" s="64"/>
      <c r="D1456" s="219" t="str">
        <f>HYPERLINK("https://miamia.ru/search/index.php?q="&amp;Q1456&amp;"&amp;s=Поиск?utm_source=Excel&amp;utm_medium=Nalichie&amp;utm_content="&amp;Q1456&amp;"","Посмотреть большую фотографию на сайте")</f>
        <v>Посмотреть большую фотографию на сайте</v>
      </c>
      <c r="E1456" s="220"/>
      <c r="F1456" s="220"/>
      <c r="G1456" s="220"/>
      <c r="H1456" s="220"/>
      <c r="I1456" s="220"/>
      <c r="J1456" s="220"/>
      <c r="K1456" s="220"/>
      <c r="L1456" s="220"/>
      <c r="M1456" s="220"/>
      <c r="N1456" s="221"/>
      <c r="O1456" s="81" t="str">
        <f ca="1">IF(D1456="цвет",SUM(O1457:INDIRECT("N"&amp;R1456)),IF(SUM(E1456:N1456)=0,"",SUM(E1456:N1456)))</f>
        <v/>
      </c>
      <c r="P1456" s="55" t="s">
        <v>54</v>
      </c>
      <c r="Q1456" s="43">
        <f t="shared" si="44"/>
        <v>1677</v>
      </c>
      <c r="R1456" s="57">
        <f t="shared" ca="1" si="45"/>
        <v>1456</v>
      </c>
      <c r="S1456" s="56"/>
      <c r="T1456" s="63"/>
      <c r="U1456" s="114" t="e">
        <f>VLOOKUP(C1456,Лист2!A$1:B$899,2,FALSE)</f>
        <v>#N/A</v>
      </c>
    </row>
    <row r="1457" spans="1:21" ht="17.25" thickBot="1" x14ac:dyDescent="0.3">
      <c r="A1457" s="69"/>
      <c r="B1457" s="99" t="s">
        <v>81</v>
      </c>
      <c r="C1457" s="70">
        <v>1679</v>
      </c>
      <c r="D1457" s="87" t="s">
        <v>9</v>
      </c>
      <c r="E1457" s="8" t="s">
        <v>10</v>
      </c>
      <c r="F1457" s="84" t="s">
        <v>17</v>
      </c>
      <c r="G1457" s="84" t="s">
        <v>18</v>
      </c>
      <c r="H1457" s="84" t="s">
        <v>19</v>
      </c>
      <c r="I1457" s="8" t="s">
        <v>22</v>
      </c>
      <c r="J1457" s="8"/>
      <c r="K1457" s="8"/>
      <c r="L1457" s="8"/>
      <c r="M1457" s="8"/>
      <c r="N1457" s="96"/>
      <c r="O1457" s="65">
        <f ca="1">IF(D1457="цвет",SUM(O1458:INDIRECT("N"&amp;R1457)),IF(SUM(E1457:N1457)=0,"",SUM(E1457:N1457)))</f>
        <v>0</v>
      </c>
      <c r="P1457" s="55">
        <v>2065</v>
      </c>
      <c r="Q1457" s="43">
        <f t="shared" si="44"/>
        <v>1679</v>
      </c>
      <c r="R1457" s="57">
        <f t="shared" ca="1" si="45"/>
        <v>1461</v>
      </c>
      <c r="S1457" s="71">
        <f>IF(U1457&gt;0,ROUND((U1457),0),ROUND((P1457*$P$1),0))</f>
        <v>950</v>
      </c>
      <c r="T1457" s="72">
        <f ca="1">O1457*S1457</f>
        <v>0</v>
      </c>
      <c r="U1457" s="114">
        <f>VLOOKUP(C1457,Лист2!A$1:B$899,2,FALSE)</f>
        <v>950</v>
      </c>
    </row>
    <row r="1458" spans="1:21" ht="17.25" thickBot="1" x14ac:dyDescent="0.3">
      <c r="A1458" s="69"/>
      <c r="B1458" s="100"/>
      <c r="C1458" s="62"/>
      <c r="D1458" s="4" t="s">
        <v>25</v>
      </c>
      <c r="E1458" s="5"/>
      <c r="F1458" s="5"/>
      <c r="G1458" s="5"/>
      <c r="H1458" s="275"/>
      <c r="I1458" s="5"/>
      <c r="J1458" s="5"/>
      <c r="K1458" s="5"/>
      <c r="L1458" s="5"/>
      <c r="M1458" s="5"/>
      <c r="N1458" s="5"/>
      <c r="O1458" s="81" t="str">
        <f ca="1">IF(D1458="цвет",SUM(O1459:INDIRECT("N"&amp;R1458)),IF(SUM(E1458:N1458)=0,"",SUM(E1458:N1458)))</f>
        <v/>
      </c>
      <c r="P1458" s="55" t="s">
        <v>54</v>
      </c>
      <c r="Q1458" s="43">
        <f t="shared" si="44"/>
        <v>1679</v>
      </c>
      <c r="R1458" s="57">
        <f t="shared" ca="1" si="45"/>
        <v>1461</v>
      </c>
      <c r="S1458" s="56"/>
      <c r="T1458" s="63"/>
      <c r="U1458" s="114" t="e">
        <f>VLOOKUP(C1458,Лист2!A$1:B$899,2,FALSE)</f>
        <v>#N/A</v>
      </c>
    </row>
    <row r="1459" spans="1:21" ht="17.25" thickBot="1" x14ac:dyDescent="0.3">
      <c r="A1459" s="69"/>
      <c r="B1459" s="100"/>
      <c r="C1459" s="62"/>
      <c r="D1459" s="4" t="s">
        <v>79</v>
      </c>
      <c r="E1459" s="5"/>
      <c r="F1459" s="5"/>
      <c r="G1459" s="144"/>
      <c r="H1459" s="5"/>
      <c r="I1459" s="5"/>
      <c r="J1459" s="5"/>
      <c r="K1459" s="5"/>
      <c r="L1459" s="5"/>
      <c r="M1459" s="5"/>
      <c r="N1459" s="5"/>
      <c r="O1459" s="81" t="str">
        <f ca="1">IF(D1459="цвет",SUM(O1460:INDIRECT("N"&amp;R1459)),IF(SUM(E1459:N1459)=0,"",SUM(E1459:N1459)))</f>
        <v/>
      </c>
      <c r="P1459" s="55" t="s">
        <v>54</v>
      </c>
      <c r="Q1459" s="43">
        <f t="shared" si="44"/>
        <v>1679</v>
      </c>
      <c r="R1459" s="57">
        <f t="shared" ca="1" si="45"/>
        <v>1461</v>
      </c>
      <c r="S1459" s="56"/>
      <c r="T1459" s="63"/>
      <c r="U1459" s="114" t="e">
        <f>VLOOKUP(C1459,Лист2!A$1:B$899,2,FALSE)</f>
        <v>#N/A</v>
      </c>
    </row>
    <row r="1460" spans="1:21" ht="120.2" customHeight="1" x14ac:dyDescent="0.25">
      <c r="A1460" s="69"/>
      <c r="B1460" s="100"/>
      <c r="C1460" s="62"/>
      <c r="D1460" s="234" t="s">
        <v>260</v>
      </c>
      <c r="E1460" s="235"/>
      <c r="F1460" s="235"/>
      <c r="G1460" s="235"/>
      <c r="H1460" s="235"/>
      <c r="I1460" s="235"/>
      <c r="J1460" s="235"/>
      <c r="K1460" s="235"/>
      <c r="L1460" s="235"/>
      <c r="M1460" s="235"/>
      <c r="N1460" s="236"/>
      <c r="O1460" s="81" t="str">
        <f ca="1">IF(D1460="цвет",SUM(O1461:INDIRECT("N"&amp;R1460)),IF(SUM(E1460:N1460)=0,"",SUM(E1460:N1460)))</f>
        <v/>
      </c>
      <c r="P1460" s="55" t="s">
        <v>54</v>
      </c>
      <c r="Q1460" s="43">
        <f t="shared" si="44"/>
        <v>1679</v>
      </c>
      <c r="R1460" s="57">
        <f t="shared" ca="1" si="45"/>
        <v>1461</v>
      </c>
      <c r="S1460" s="56"/>
      <c r="T1460" s="63"/>
      <c r="U1460" s="114" t="e">
        <f>VLOOKUP(C1460,Лист2!A$1:B$899,2,FALSE)</f>
        <v>#N/A</v>
      </c>
    </row>
    <row r="1461" spans="1:21" ht="17.45" customHeight="1" thickBot="1" x14ac:dyDescent="0.3">
      <c r="A1461" s="69"/>
      <c r="B1461" s="101"/>
      <c r="C1461" s="64"/>
      <c r="D1461" s="219" t="str">
        <f>HYPERLINK("https://miamia.ru/search/index.php?q="&amp;Q1461&amp;"&amp;s=Поиск?utm_source=Excel&amp;utm_medium=Nalichie&amp;utm_content="&amp;Q1461&amp;"","Посмотреть большую фотографию на сайте")</f>
        <v>Посмотреть большую фотографию на сайте</v>
      </c>
      <c r="E1461" s="220"/>
      <c r="F1461" s="220"/>
      <c r="G1461" s="220"/>
      <c r="H1461" s="220"/>
      <c r="I1461" s="220"/>
      <c r="J1461" s="220"/>
      <c r="K1461" s="220"/>
      <c r="L1461" s="220"/>
      <c r="M1461" s="220"/>
      <c r="N1461" s="221"/>
      <c r="O1461" s="81" t="str">
        <f ca="1">IF(D1461="цвет",SUM(O1462:INDIRECT("N"&amp;R1461)),IF(SUM(E1461:N1461)=0,"",SUM(E1461:N1461)))</f>
        <v/>
      </c>
      <c r="P1461" s="55" t="s">
        <v>54</v>
      </c>
      <c r="Q1461" s="43">
        <f t="shared" si="44"/>
        <v>1679</v>
      </c>
      <c r="R1461" s="57">
        <f t="shared" ca="1" si="45"/>
        <v>1461</v>
      </c>
      <c r="S1461" s="56"/>
      <c r="T1461" s="63"/>
      <c r="U1461" s="114" t="e">
        <f>VLOOKUP(C1461,Лист2!A$1:B$899,2,FALSE)</f>
        <v>#N/A</v>
      </c>
    </row>
    <row r="1462" spans="1:21" ht="23.1" customHeight="1" thickBot="1" x14ac:dyDescent="0.3">
      <c r="A1462" s="67"/>
      <c r="B1462" s="50" t="s">
        <v>90</v>
      </c>
      <c r="C1462" s="51"/>
      <c r="D1462" s="52"/>
      <c r="E1462" s="53"/>
      <c r="F1462" s="53"/>
      <c r="G1462" s="53"/>
      <c r="H1462" s="53"/>
      <c r="I1462" s="53"/>
      <c r="J1462" s="53"/>
      <c r="K1462" s="53"/>
      <c r="L1462" s="53"/>
      <c r="M1462" s="53"/>
      <c r="N1462" s="54"/>
      <c r="O1462" s="77" t="str">
        <f ca="1">IF(D1462="цвет",SUM(O1463:INDIRECT("N"&amp;R1462)),IF(SUM(E1462:N1462)=0,"",SUM(E1462:N1462)))</f>
        <v/>
      </c>
      <c r="P1462" s="55" t="s">
        <v>54</v>
      </c>
      <c r="Q1462" s="43">
        <f t="shared" si="44"/>
        <v>1679</v>
      </c>
      <c r="R1462" s="57">
        <f t="shared" ca="1" si="45"/>
        <v>1466</v>
      </c>
      <c r="U1462" s="114" t="e">
        <f>VLOOKUP(C1462,Лист2!A$1:B$899,2,FALSE)</f>
        <v>#N/A</v>
      </c>
    </row>
    <row r="1463" spans="1:21" ht="17.25" thickBot="1" x14ac:dyDescent="0.3">
      <c r="A1463" s="69"/>
      <c r="B1463" s="99" t="s">
        <v>87</v>
      </c>
      <c r="C1463" s="70">
        <v>1903</v>
      </c>
      <c r="D1463" s="87" t="s">
        <v>9</v>
      </c>
      <c r="E1463" s="84" t="s">
        <v>10</v>
      </c>
      <c r="F1463" s="84" t="s">
        <v>17</v>
      </c>
      <c r="G1463" s="84" t="s">
        <v>18</v>
      </c>
      <c r="H1463" s="84" t="s">
        <v>19</v>
      </c>
      <c r="I1463" s="84" t="s">
        <v>22</v>
      </c>
      <c r="J1463" s="10"/>
      <c r="K1463" s="10"/>
      <c r="L1463" s="10"/>
      <c r="M1463" s="10"/>
      <c r="N1463" s="85"/>
      <c r="O1463" s="65">
        <f ca="1">IF(D1463="цвет",SUM(O1464:INDIRECT("N"&amp;R1463)),IF(SUM(E1463:N1463)=0,"",SUM(E1463:N1463)))</f>
        <v>0</v>
      </c>
      <c r="P1463" s="55">
        <v>2324</v>
      </c>
      <c r="Q1463" s="43">
        <f t="shared" si="44"/>
        <v>1903</v>
      </c>
      <c r="R1463" s="57">
        <f t="shared" ca="1" si="45"/>
        <v>1466</v>
      </c>
      <c r="S1463" s="71">
        <f>IF(U1463&gt;0,ROUND((U1463),0),ROUND((P1463*$P$1),0))</f>
        <v>950</v>
      </c>
      <c r="T1463" s="72">
        <f ca="1">O1463*S1463</f>
        <v>0</v>
      </c>
      <c r="U1463" s="114">
        <f>VLOOKUP(C1463,Лист2!A$1:B$899,2,FALSE)</f>
        <v>950</v>
      </c>
    </row>
    <row r="1464" spans="1:21" ht="17.25" thickBot="1" x14ac:dyDescent="0.3">
      <c r="A1464" s="69"/>
      <c r="B1464" s="100"/>
      <c r="C1464" s="62"/>
      <c r="D1464" s="4" t="s">
        <v>88</v>
      </c>
      <c r="E1464" s="5"/>
      <c r="F1464" s="275"/>
      <c r="G1464" s="275"/>
      <c r="H1464" s="275"/>
      <c r="I1464" s="5"/>
      <c r="J1464" s="5"/>
      <c r="K1464" s="5"/>
      <c r="L1464" s="5"/>
      <c r="M1464" s="5"/>
      <c r="N1464" s="5"/>
      <c r="O1464" s="77" t="str">
        <f ca="1">IF(D1464="цвет",SUM(O1465:INDIRECT("N"&amp;R1464)),IF(SUM(E1464:N1464)=0,"",SUM(E1464:N1464)))</f>
        <v/>
      </c>
      <c r="P1464" s="55" t="s">
        <v>54</v>
      </c>
      <c r="Q1464" s="43">
        <f t="shared" si="44"/>
        <v>1903</v>
      </c>
      <c r="R1464" s="57">
        <f t="shared" ca="1" si="45"/>
        <v>1466</v>
      </c>
      <c r="S1464" s="56"/>
      <c r="T1464" s="63"/>
      <c r="U1464" s="114" t="e">
        <f>VLOOKUP(C1464,Лист2!A$1:B$899,2,FALSE)</f>
        <v>#N/A</v>
      </c>
    </row>
    <row r="1465" spans="1:21" ht="135" customHeight="1" x14ac:dyDescent="0.25">
      <c r="A1465" s="69"/>
      <c r="B1465" s="100"/>
      <c r="C1465" s="62"/>
      <c r="D1465" s="234" t="s">
        <v>261</v>
      </c>
      <c r="E1465" s="235"/>
      <c r="F1465" s="235"/>
      <c r="G1465" s="235"/>
      <c r="H1465" s="235"/>
      <c r="I1465" s="235"/>
      <c r="J1465" s="235"/>
      <c r="K1465" s="235"/>
      <c r="L1465" s="235"/>
      <c r="M1465" s="235"/>
      <c r="N1465" s="236"/>
      <c r="O1465" s="77" t="str">
        <f ca="1">IF(D1465="цвет",SUM(O1466:INDIRECT("N"&amp;R1465)),IF(SUM(E1465:N1465)=0,"",SUM(E1465:N1465)))</f>
        <v/>
      </c>
      <c r="P1465" s="55" t="s">
        <v>54</v>
      </c>
      <c r="Q1465" s="43">
        <f t="shared" si="44"/>
        <v>1903</v>
      </c>
      <c r="R1465" s="57">
        <f t="shared" ca="1" si="45"/>
        <v>1466</v>
      </c>
      <c r="S1465" s="56"/>
      <c r="T1465" s="63"/>
      <c r="U1465" s="114" t="e">
        <f>VLOOKUP(C1465,Лист2!A$1:B$899,2,FALSE)</f>
        <v>#N/A</v>
      </c>
    </row>
    <row r="1466" spans="1:21" ht="17.45" customHeight="1" thickBot="1" x14ac:dyDescent="0.3">
      <c r="A1466" s="69"/>
      <c r="B1466" s="101"/>
      <c r="C1466" s="64"/>
      <c r="D1466" s="219" t="str">
        <f>HYPERLINK("https://miamia.ru/search/index.php?q="&amp;Q1466&amp;"&amp;s=Поиск?utm_source=Excel&amp;utm_medium=Nalichie&amp;utm_content="&amp;Q1466&amp;"","Посмотреть большую фотографию на сайте")</f>
        <v>Посмотреть большую фотографию на сайте</v>
      </c>
      <c r="E1466" s="220"/>
      <c r="F1466" s="220"/>
      <c r="G1466" s="220"/>
      <c r="H1466" s="220"/>
      <c r="I1466" s="220"/>
      <c r="J1466" s="220"/>
      <c r="K1466" s="220"/>
      <c r="L1466" s="220"/>
      <c r="M1466" s="220"/>
      <c r="N1466" s="221"/>
      <c r="O1466" s="77" t="str">
        <f ca="1">IF(D1466="цвет",SUM(O1467:INDIRECT("N"&amp;R1466)),IF(SUM(E1466:N1466)=0,"",SUM(E1466:N1466)))</f>
        <v/>
      </c>
      <c r="P1466" s="55" t="s">
        <v>54</v>
      </c>
      <c r="Q1466" s="43">
        <f t="shared" si="44"/>
        <v>1903</v>
      </c>
      <c r="R1466" s="57">
        <f t="shared" ca="1" si="45"/>
        <v>1466</v>
      </c>
      <c r="S1466" s="56"/>
      <c r="T1466" s="63"/>
      <c r="U1466" s="114" t="e">
        <f>VLOOKUP(C1466,Лист2!A$1:B$899,2,FALSE)</f>
        <v>#N/A</v>
      </c>
    </row>
    <row r="1467" spans="1:21" ht="17.25" thickBot="1" x14ac:dyDescent="0.3">
      <c r="A1467" s="69"/>
      <c r="B1467" s="216" t="s">
        <v>87</v>
      </c>
      <c r="C1467" s="70">
        <v>1906</v>
      </c>
      <c r="D1467" s="87" t="s">
        <v>9</v>
      </c>
      <c r="E1467" s="8" t="s">
        <v>11</v>
      </c>
      <c r="F1467" s="8" t="s">
        <v>12</v>
      </c>
      <c r="G1467" s="8" t="s">
        <v>13</v>
      </c>
      <c r="H1467" s="8" t="s">
        <v>14</v>
      </c>
      <c r="I1467" s="8" t="s">
        <v>15</v>
      </c>
      <c r="J1467" s="8" t="s">
        <v>16</v>
      </c>
      <c r="K1467" s="10"/>
      <c r="L1467" s="10"/>
      <c r="M1467" s="10"/>
      <c r="N1467" s="85"/>
      <c r="O1467" s="65">
        <f ca="1">IF(D1467="цвет",SUM(O1468:INDIRECT("N"&amp;R1467)),IF(SUM(E1467:N1467)=0,"",SUM(E1467:N1467)))</f>
        <v>0</v>
      </c>
      <c r="P1467" s="55">
        <v>2582</v>
      </c>
      <c r="Q1467" s="43">
        <f t="shared" si="44"/>
        <v>1906</v>
      </c>
      <c r="R1467" s="57">
        <f t="shared" ca="1" si="45"/>
        <v>1470</v>
      </c>
      <c r="S1467" s="71">
        <f>IF(U1467&gt;0,ROUND((U1467),0),ROUND((P1467*$P$1),0))</f>
        <v>950</v>
      </c>
      <c r="T1467" s="72">
        <f ca="1">O1467*S1467</f>
        <v>0</v>
      </c>
      <c r="U1467" s="114">
        <f>VLOOKUP(C1467,Лист2!A$1:B$899,2,FALSE)</f>
        <v>950</v>
      </c>
    </row>
    <row r="1468" spans="1:21" ht="17.25" thickBot="1" x14ac:dyDescent="0.3">
      <c r="A1468" s="69"/>
      <c r="B1468" s="217"/>
      <c r="C1468" s="62"/>
      <c r="D1468" s="4" t="s">
        <v>88</v>
      </c>
      <c r="E1468" s="144"/>
      <c r="F1468" s="5"/>
      <c r="G1468" s="5"/>
      <c r="H1468" s="5"/>
      <c r="I1468" s="5"/>
      <c r="J1468" s="5"/>
      <c r="K1468" s="5"/>
      <c r="L1468" s="5"/>
      <c r="M1468" s="5"/>
      <c r="N1468" s="5"/>
      <c r="O1468" s="77" t="str">
        <f ca="1">IF(D1468="цвет",SUM(O1469:INDIRECT("N"&amp;R1468)),IF(SUM(E1468:N1468)=0,"",SUM(E1468:N1468)))</f>
        <v/>
      </c>
      <c r="P1468" s="55" t="s">
        <v>54</v>
      </c>
      <c r="Q1468" s="43">
        <f t="shared" si="44"/>
        <v>1906</v>
      </c>
      <c r="R1468" s="57">
        <f t="shared" ca="1" si="45"/>
        <v>1470</v>
      </c>
      <c r="S1468" s="56"/>
      <c r="T1468" s="63"/>
      <c r="U1468" s="114" t="e">
        <f>VLOOKUP(C1468,Лист2!A$1:B$899,2,FALSE)</f>
        <v>#N/A</v>
      </c>
    </row>
    <row r="1469" spans="1:21" ht="135" customHeight="1" x14ac:dyDescent="0.25">
      <c r="A1469" s="69"/>
      <c r="B1469" s="217"/>
      <c r="C1469" s="62"/>
      <c r="D1469" s="234" t="s">
        <v>661</v>
      </c>
      <c r="E1469" s="235"/>
      <c r="F1469" s="235"/>
      <c r="G1469" s="235"/>
      <c r="H1469" s="235"/>
      <c r="I1469" s="235"/>
      <c r="J1469" s="235"/>
      <c r="K1469" s="235"/>
      <c r="L1469" s="235"/>
      <c r="M1469" s="235"/>
      <c r="N1469" s="236"/>
      <c r="O1469" s="77" t="str">
        <f ca="1">IF(D1469="цвет",SUM(O1470:INDIRECT("N"&amp;R1469)),IF(SUM(E1469:N1469)=0,"",SUM(E1469:N1469)))</f>
        <v/>
      </c>
      <c r="P1469" s="55" t="s">
        <v>54</v>
      </c>
      <c r="Q1469" s="43">
        <f t="shared" si="44"/>
        <v>1906</v>
      </c>
      <c r="R1469" s="57">
        <f t="shared" ca="1" si="45"/>
        <v>1470</v>
      </c>
      <c r="S1469" s="56"/>
      <c r="T1469" s="63"/>
      <c r="U1469" s="114" t="e">
        <f>VLOOKUP(C1469,Лист2!A$1:B$899,2,FALSE)</f>
        <v>#N/A</v>
      </c>
    </row>
    <row r="1470" spans="1:21" ht="17.45" customHeight="1" thickBot="1" x14ac:dyDescent="0.3">
      <c r="A1470" s="69"/>
      <c r="B1470" s="218"/>
      <c r="C1470" s="64"/>
      <c r="D1470" s="219" t="str">
        <f>HYPERLINK("https://miamia.ru/search/index.php?q="&amp;Q1470&amp;"&amp;s=Поиск?utm_source=Excel&amp;utm_medium=Nalichie&amp;utm_content="&amp;Q1470&amp;"","Посмотреть большую фотографию на сайте")</f>
        <v>Посмотреть большую фотографию на сайте</v>
      </c>
      <c r="E1470" s="220"/>
      <c r="F1470" s="220"/>
      <c r="G1470" s="220"/>
      <c r="H1470" s="220"/>
      <c r="I1470" s="220"/>
      <c r="J1470" s="220"/>
      <c r="K1470" s="220"/>
      <c r="L1470" s="220"/>
      <c r="M1470" s="220"/>
      <c r="N1470" s="221"/>
      <c r="O1470" s="77" t="str">
        <f ca="1">IF(D1470="цвет",SUM(O1471:INDIRECT("N"&amp;R1470)),IF(SUM(E1470:N1470)=0,"",SUM(E1470:N1470)))</f>
        <v/>
      </c>
      <c r="P1470" s="55" t="s">
        <v>54</v>
      </c>
      <c r="Q1470" s="43">
        <f t="shared" si="44"/>
        <v>1906</v>
      </c>
      <c r="R1470" s="57">
        <f t="shared" ca="1" si="45"/>
        <v>1470</v>
      </c>
      <c r="S1470" s="56"/>
      <c r="T1470" s="63"/>
      <c r="U1470" s="114" t="e">
        <f>VLOOKUP(C1470,Лист2!A$1:B$899,2,FALSE)</f>
        <v>#N/A</v>
      </c>
    </row>
    <row r="1471" spans="1:21" ht="17.25" thickBot="1" x14ac:dyDescent="0.3">
      <c r="A1471" s="69"/>
      <c r="B1471" s="99" t="s">
        <v>87</v>
      </c>
      <c r="C1471" s="70">
        <v>1909</v>
      </c>
      <c r="D1471" s="87" t="s">
        <v>9</v>
      </c>
      <c r="E1471" s="84" t="s">
        <v>10</v>
      </c>
      <c r="F1471" s="84" t="s">
        <v>17</v>
      </c>
      <c r="G1471" s="84" t="s">
        <v>18</v>
      </c>
      <c r="H1471" s="84" t="s">
        <v>19</v>
      </c>
      <c r="I1471" s="84" t="s">
        <v>22</v>
      </c>
      <c r="J1471" s="10"/>
      <c r="K1471" s="10"/>
      <c r="L1471" s="10"/>
      <c r="M1471" s="10"/>
      <c r="N1471" s="85"/>
      <c r="O1471" s="65">
        <f ca="1">IF(D1471="цвет",SUM(O1472:INDIRECT("N"&amp;R1471)),IF(SUM(E1471:N1471)=0,"",SUM(E1471:N1471)))</f>
        <v>0</v>
      </c>
      <c r="P1471" s="55">
        <v>2582</v>
      </c>
      <c r="Q1471" s="43">
        <f t="shared" si="44"/>
        <v>1909</v>
      </c>
      <c r="R1471" s="57">
        <f t="shared" ca="1" si="45"/>
        <v>1474</v>
      </c>
      <c r="S1471" s="71">
        <f>IF(U1471&gt;0,ROUND((U1471),0),ROUND((P1471*$P$1),0))</f>
        <v>950</v>
      </c>
      <c r="T1471" s="72">
        <f ca="1">O1471*S1471</f>
        <v>0</v>
      </c>
      <c r="U1471" s="114">
        <f>VLOOKUP(C1471,Лист2!A$1:B$899,2,FALSE)</f>
        <v>950</v>
      </c>
    </row>
    <row r="1472" spans="1:21" ht="17.25" thickBot="1" x14ac:dyDescent="0.3">
      <c r="A1472" s="69"/>
      <c r="B1472" s="100"/>
      <c r="C1472" s="62"/>
      <c r="D1472" s="4" t="s">
        <v>88</v>
      </c>
      <c r="E1472" s="5"/>
      <c r="F1472" s="5"/>
      <c r="G1472" s="5"/>
      <c r="H1472" s="144"/>
      <c r="I1472" s="144"/>
      <c r="J1472" s="5"/>
      <c r="K1472" s="5"/>
      <c r="L1472" s="5"/>
      <c r="M1472" s="5"/>
      <c r="N1472" s="5"/>
      <c r="O1472" s="77" t="str">
        <f ca="1">IF(D1472="цвет",SUM(O1473:INDIRECT("N"&amp;R1472)),IF(SUM(E1472:N1472)=0,"",SUM(E1472:N1472)))</f>
        <v/>
      </c>
      <c r="P1472" s="55" t="s">
        <v>54</v>
      </c>
      <c r="Q1472" s="43">
        <f t="shared" si="44"/>
        <v>1909</v>
      </c>
      <c r="R1472" s="57">
        <f t="shared" ca="1" si="45"/>
        <v>1474</v>
      </c>
      <c r="S1472" s="56"/>
      <c r="T1472" s="63"/>
      <c r="U1472" s="114" t="e">
        <f>VLOOKUP(C1472,Лист2!A$1:B$899,2,FALSE)</f>
        <v>#N/A</v>
      </c>
    </row>
    <row r="1473" spans="1:21" ht="135" customHeight="1" x14ac:dyDescent="0.25">
      <c r="A1473" s="69"/>
      <c r="B1473" s="100"/>
      <c r="C1473" s="62"/>
      <c r="D1473" s="234" t="s">
        <v>262</v>
      </c>
      <c r="E1473" s="235"/>
      <c r="F1473" s="235"/>
      <c r="G1473" s="235"/>
      <c r="H1473" s="235"/>
      <c r="I1473" s="235"/>
      <c r="J1473" s="235"/>
      <c r="K1473" s="235"/>
      <c r="L1473" s="235"/>
      <c r="M1473" s="235"/>
      <c r="N1473" s="236"/>
      <c r="O1473" s="77" t="str">
        <f ca="1">IF(D1473="цвет",SUM(O1474:INDIRECT("N"&amp;R1473)),IF(SUM(E1473:N1473)=0,"",SUM(E1473:N1473)))</f>
        <v/>
      </c>
      <c r="P1473" s="55" t="s">
        <v>54</v>
      </c>
      <c r="Q1473" s="43">
        <f t="shared" si="44"/>
        <v>1909</v>
      </c>
      <c r="R1473" s="57">
        <f t="shared" ca="1" si="45"/>
        <v>1474</v>
      </c>
      <c r="S1473" s="56"/>
      <c r="T1473" s="63"/>
      <c r="U1473" s="114" t="e">
        <f>VLOOKUP(C1473,Лист2!A$1:B$899,2,FALSE)</f>
        <v>#N/A</v>
      </c>
    </row>
    <row r="1474" spans="1:21" ht="17.45" customHeight="1" thickBot="1" x14ac:dyDescent="0.3">
      <c r="A1474" s="69"/>
      <c r="B1474" s="101"/>
      <c r="C1474" s="64"/>
      <c r="D1474" s="219" t="str">
        <f>HYPERLINK("https://miamia.ru/search/index.php?q="&amp;Q1474&amp;"&amp;s=Поиск?utm_source=Excel&amp;utm_medium=Nalichie&amp;utm_content="&amp;Q1474&amp;"","Посмотреть большую фотографию на сайте")</f>
        <v>Посмотреть большую фотографию на сайте</v>
      </c>
      <c r="E1474" s="220"/>
      <c r="F1474" s="220"/>
      <c r="G1474" s="220"/>
      <c r="H1474" s="220"/>
      <c r="I1474" s="220"/>
      <c r="J1474" s="220"/>
      <c r="K1474" s="220"/>
      <c r="L1474" s="220"/>
      <c r="M1474" s="220"/>
      <c r="N1474" s="221"/>
      <c r="O1474" s="77" t="str">
        <f ca="1">IF(D1474="цвет",SUM(O1475:INDIRECT("N"&amp;R1474)),IF(SUM(E1474:N1474)=0,"",SUM(E1474:N1474)))</f>
        <v/>
      </c>
      <c r="P1474" s="55" t="s">
        <v>54</v>
      </c>
      <c r="Q1474" s="43">
        <f t="shared" si="44"/>
        <v>1909</v>
      </c>
      <c r="R1474" s="57">
        <f t="shared" ca="1" si="45"/>
        <v>1474</v>
      </c>
      <c r="S1474" s="56"/>
      <c r="T1474" s="63"/>
      <c r="U1474" s="114" t="e">
        <f>VLOOKUP(C1474,Лист2!A$1:B$899,2,FALSE)</f>
        <v>#N/A</v>
      </c>
    </row>
    <row r="1475" spans="1:21" ht="23.1" customHeight="1" thickBot="1" x14ac:dyDescent="0.3">
      <c r="A1475" s="67"/>
      <c r="B1475" s="50" t="s">
        <v>66</v>
      </c>
      <c r="C1475" s="51"/>
      <c r="D1475" s="52"/>
      <c r="E1475" s="53"/>
      <c r="F1475" s="53"/>
      <c r="G1475" s="53"/>
      <c r="H1475" s="53"/>
      <c r="I1475" s="53"/>
      <c r="J1475" s="53"/>
      <c r="K1475" s="53"/>
      <c r="L1475" s="53"/>
      <c r="M1475" s="53"/>
      <c r="N1475" s="54"/>
      <c r="O1475" s="77" t="str">
        <f ca="1">IF(D1475="цвет",SUM(O1476:INDIRECT("N"&amp;R1475)),IF(SUM(E1475:N1475)=0,"",SUM(E1475:N1475)))</f>
        <v/>
      </c>
      <c r="P1475" s="55" t="s">
        <v>54</v>
      </c>
      <c r="Q1475" s="43">
        <f t="shared" si="44"/>
        <v>1909</v>
      </c>
      <c r="R1475" s="57">
        <f t="shared" ca="1" si="45"/>
        <v>1479</v>
      </c>
      <c r="U1475" s="114" t="e">
        <f>VLOOKUP(C1475,Лист2!A$1:B$899,2,FALSE)</f>
        <v>#N/A</v>
      </c>
    </row>
    <row r="1476" spans="1:21" ht="17.25" thickBot="1" x14ac:dyDescent="0.3">
      <c r="A1476" s="69"/>
      <c r="B1476" s="99" t="s">
        <v>65</v>
      </c>
      <c r="C1476" s="70">
        <v>6710</v>
      </c>
      <c r="D1476" s="87" t="s">
        <v>9</v>
      </c>
      <c r="E1476" s="84" t="s">
        <v>10</v>
      </c>
      <c r="F1476" s="84" t="s">
        <v>11</v>
      </c>
      <c r="G1476" s="84" t="s">
        <v>12</v>
      </c>
      <c r="H1476" s="61" t="s">
        <v>13</v>
      </c>
      <c r="I1476" s="10" t="s">
        <v>14</v>
      </c>
      <c r="J1476" s="10"/>
      <c r="K1476" s="10"/>
      <c r="L1476" s="10"/>
      <c r="M1476" s="10"/>
      <c r="N1476" s="85"/>
      <c r="O1476" s="65">
        <f ca="1">IF(D1476="цвет",SUM(O1477:INDIRECT("N"&amp;R1476)),IF(SUM(E1476:N1476)=0,"",SUM(E1476:N1476)))</f>
        <v>0</v>
      </c>
      <c r="P1476" s="55">
        <v>2582</v>
      </c>
      <c r="Q1476" s="43">
        <f t="shared" si="44"/>
        <v>6710</v>
      </c>
      <c r="R1476" s="57">
        <f t="shared" ca="1" si="45"/>
        <v>1479</v>
      </c>
      <c r="S1476" s="71">
        <f>IF(U1476&gt;0,ROUND((U1476),0),ROUND((P1476*$P$1),0))</f>
        <v>950</v>
      </c>
      <c r="T1476" s="72">
        <f ca="1">O1476*S1476</f>
        <v>0</v>
      </c>
      <c r="U1476" s="114">
        <f>VLOOKUP(C1476,Лист2!A$1:B$899,2,FALSE)</f>
        <v>950</v>
      </c>
    </row>
    <row r="1477" spans="1:21" ht="17.25" thickBot="1" x14ac:dyDescent="0.3">
      <c r="A1477" s="69"/>
      <c r="B1477" s="100"/>
      <c r="C1477" s="62"/>
      <c r="D1477" s="4" t="s">
        <v>24</v>
      </c>
      <c r="E1477" s="275"/>
      <c r="F1477" s="275"/>
      <c r="G1477" s="5"/>
      <c r="H1477" s="5"/>
      <c r="I1477" s="5"/>
      <c r="J1477" s="5"/>
      <c r="K1477" s="5"/>
      <c r="L1477" s="5"/>
      <c r="M1477" s="5"/>
      <c r="N1477" s="5"/>
      <c r="O1477" s="77" t="str">
        <f ca="1">IF(D1477="цвет",SUM(O1478:INDIRECT("N"&amp;R1477)),IF(SUM(E1477:N1477)=0,"",SUM(E1477:N1477)))</f>
        <v/>
      </c>
      <c r="P1477" s="55" t="s">
        <v>54</v>
      </c>
      <c r="Q1477" s="43">
        <f t="shared" si="44"/>
        <v>6710</v>
      </c>
      <c r="R1477" s="57">
        <f t="shared" ca="1" si="45"/>
        <v>1479</v>
      </c>
      <c r="S1477" s="56"/>
      <c r="T1477" s="63"/>
      <c r="U1477" s="114" t="e">
        <f>VLOOKUP(C1477,Лист2!A$1:B$899,2,FALSE)</f>
        <v>#N/A</v>
      </c>
    </row>
    <row r="1478" spans="1:21" ht="136.5" customHeight="1" x14ac:dyDescent="0.25">
      <c r="A1478" s="69"/>
      <c r="B1478" s="100"/>
      <c r="C1478" s="62"/>
      <c r="D1478" s="234" t="s">
        <v>263</v>
      </c>
      <c r="E1478" s="235"/>
      <c r="F1478" s="235"/>
      <c r="G1478" s="235"/>
      <c r="H1478" s="235"/>
      <c r="I1478" s="235"/>
      <c r="J1478" s="235"/>
      <c r="K1478" s="235"/>
      <c r="L1478" s="235"/>
      <c r="M1478" s="235"/>
      <c r="N1478" s="236"/>
      <c r="O1478" s="77" t="str">
        <f ca="1">IF(D1478="цвет",SUM(O1479:INDIRECT("N"&amp;R1478)),IF(SUM(E1478:N1478)=0,"",SUM(E1478:N1478)))</f>
        <v/>
      </c>
      <c r="P1478" s="55" t="s">
        <v>54</v>
      </c>
      <c r="Q1478" s="43">
        <f t="shared" si="44"/>
        <v>6710</v>
      </c>
      <c r="R1478" s="57">
        <f t="shared" ca="1" si="45"/>
        <v>1479</v>
      </c>
      <c r="S1478" s="56"/>
      <c r="T1478" s="63"/>
      <c r="U1478" s="114" t="e">
        <f>VLOOKUP(C1478,Лист2!A$1:B$899,2,FALSE)</f>
        <v>#N/A</v>
      </c>
    </row>
    <row r="1479" spans="1:21" ht="17.45" customHeight="1" thickBot="1" x14ac:dyDescent="0.3">
      <c r="A1479" s="69"/>
      <c r="B1479" s="101"/>
      <c r="C1479" s="64"/>
      <c r="D1479" s="219" t="str">
        <f>HYPERLINK("https://miamia.ru/search/index.php?q="&amp;Q1479&amp;"&amp;s=Поиск?utm_source=Excel&amp;utm_medium=Nalichie&amp;utm_content="&amp;Q1479&amp;"","Посмотреть большую фотографию на сайте")</f>
        <v>Посмотреть большую фотографию на сайте</v>
      </c>
      <c r="E1479" s="220"/>
      <c r="F1479" s="220"/>
      <c r="G1479" s="220"/>
      <c r="H1479" s="220"/>
      <c r="I1479" s="220"/>
      <c r="J1479" s="220"/>
      <c r="K1479" s="220"/>
      <c r="L1479" s="220"/>
      <c r="M1479" s="220"/>
      <c r="N1479" s="221"/>
      <c r="O1479" s="77" t="str">
        <f ca="1">IF(D1479="цвет",SUM(O1480:INDIRECT("N"&amp;R1479)),IF(SUM(E1479:N1479)=0,"",SUM(E1479:N1479)))</f>
        <v/>
      </c>
      <c r="P1479" s="55" t="s">
        <v>54</v>
      </c>
      <c r="Q1479" s="43">
        <f t="shared" si="44"/>
        <v>6710</v>
      </c>
      <c r="R1479" s="57">
        <f t="shared" ca="1" si="45"/>
        <v>1479</v>
      </c>
      <c r="S1479" s="56"/>
      <c r="T1479" s="63"/>
      <c r="U1479" s="114" t="e">
        <f>VLOOKUP(C1479,Лист2!A$1:B$899,2,FALSE)</f>
        <v>#N/A</v>
      </c>
    </row>
    <row r="1480" spans="1:21" ht="17.25" thickBot="1" x14ac:dyDescent="0.3">
      <c r="A1480" s="69"/>
      <c r="B1480" s="99" t="s">
        <v>65</v>
      </c>
      <c r="C1480" s="70">
        <v>6711</v>
      </c>
      <c r="D1480" s="87" t="s">
        <v>9</v>
      </c>
      <c r="E1480" s="84" t="s">
        <v>10</v>
      </c>
      <c r="F1480" s="84" t="s">
        <v>11</v>
      </c>
      <c r="G1480" s="84" t="s">
        <v>12</v>
      </c>
      <c r="H1480" s="61" t="s">
        <v>13</v>
      </c>
      <c r="I1480" s="10" t="s">
        <v>14</v>
      </c>
      <c r="J1480" s="10"/>
      <c r="K1480" s="10"/>
      <c r="L1480" s="10"/>
      <c r="M1480" s="10"/>
      <c r="N1480" s="85"/>
      <c r="O1480" s="65">
        <f ca="1">IF(D1480="цвет",SUM(O1481:INDIRECT("N"&amp;R1480)),IF(SUM(E1480:N1480)=0,"",SUM(E1480:N1480)))</f>
        <v>0</v>
      </c>
      <c r="P1480" s="55">
        <v>2453</v>
      </c>
      <c r="Q1480" s="43">
        <f t="shared" si="44"/>
        <v>6711</v>
      </c>
      <c r="R1480" s="57">
        <f t="shared" ca="1" si="45"/>
        <v>1483</v>
      </c>
      <c r="S1480" s="71">
        <f>IF(U1480&gt;0,ROUND((U1480),0),ROUND((P1480*$P$1),0))</f>
        <v>950</v>
      </c>
      <c r="T1480" s="72">
        <f ca="1">O1480*S1480</f>
        <v>0</v>
      </c>
      <c r="U1480" s="114">
        <f>VLOOKUP(C1480,Лист2!A$1:B$899,2,FALSE)</f>
        <v>950</v>
      </c>
    </row>
    <row r="1481" spans="1:21" ht="17.25" thickBot="1" x14ac:dyDescent="0.3">
      <c r="A1481" s="69"/>
      <c r="B1481" s="100"/>
      <c r="C1481" s="62"/>
      <c r="D1481" s="4" t="s">
        <v>24</v>
      </c>
      <c r="E1481" s="275"/>
      <c r="F1481" s="275"/>
      <c r="G1481" s="275"/>
      <c r="H1481" s="144"/>
      <c r="I1481" s="144"/>
      <c r="J1481" s="5"/>
      <c r="K1481" s="5"/>
      <c r="L1481" s="5"/>
      <c r="M1481" s="5"/>
      <c r="N1481" s="5"/>
      <c r="O1481" s="77" t="str">
        <f ca="1">IF(D1481="цвет",SUM(O1482:INDIRECT("N"&amp;R1481)),IF(SUM(E1481:N1481)=0,"",SUM(E1481:N1481)))</f>
        <v/>
      </c>
      <c r="P1481" s="55" t="s">
        <v>54</v>
      </c>
      <c r="Q1481" s="43">
        <f t="shared" si="44"/>
        <v>6711</v>
      </c>
      <c r="R1481" s="57">
        <f t="shared" ca="1" si="45"/>
        <v>1483</v>
      </c>
      <c r="S1481" s="56"/>
      <c r="T1481" s="63"/>
      <c r="U1481" s="114" t="e">
        <f>VLOOKUP(C1481,Лист2!A$1:B$899,2,FALSE)</f>
        <v>#N/A</v>
      </c>
    </row>
    <row r="1482" spans="1:21" ht="152.44999999999999" customHeight="1" x14ac:dyDescent="0.25">
      <c r="A1482" s="69"/>
      <c r="B1482" s="100"/>
      <c r="C1482" s="62"/>
      <c r="D1482" s="234" t="s">
        <v>264</v>
      </c>
      <c r="E1482" s="235"/>
      <c r="F1482" s="235"/>
      <c r="G1482" s="235"/>
      <c r="H1482" s="235"/>
      <c r="I1482" s="235"/>
      <c r="J1482" s="235"/>
      <c r="K1482" s="235"/>
      <c r="L1482" s="235"/>
      <c r="M1482" s="235"/>
      <c r="N1482" s="236"/>
      <c r="O1482" s="77" t="str">
        <f ca="1">IF(D1482="цвет",SUM(O1483:INDIRECT("N"&amp;R1482)),IF(SUM(E1482:N1482)=0,"",SUM(E1482:N1482)))</f>
        <v/>
      </c>
      <c r="P1482" s="55" t="s">
        <v>54</v>
      </c>
      <c r="Q1482" s="43">
        <f t="shared" si="44"/>
        <v>6711</v>
      </c>
      <c r="R1482" s="57">
        <f t="shared" ca="1" si="45"/>
        <v>1483</v>
      </c>
      <c r="S1482" s="56"/>
      <c r="T1482" s="63"/>
      <c r="U1482" s="114" t="e">
        <f>VLOOKUP(C1482,Лист2!A$1:B$899,2,FALSE)</f>
        <v>#N/A</v>
      </c>
    </row>
    <row r="1483" spans="1:21" ht="17.45" customHeight="1" thickBot="1" x14ac:dyDescent="0.3">
      <c r="A1483" s="69"/>
      <c r="B1483" s="101"/>
      <c r="C1483" s="64"/>
      <c r="D1483" s="219" t="str">
        <f>HYPERLINK("https://miamia.ru/search/index.php?q="&amp;Q1483&amp;"&amp;s=Поиск?utm_source=Excel&amp;utm_medium=Nalichie&amp;utm_content="&amp;Q1483&amp;"","Посмотреть большую фотографию на сайте")</f>
        <v>Посмотреть большую фотографию на сайте</v>
      </c>
      <c r="E1483" s="220"/>
      <c r="F1483" s="220"/>
      <c r="G1483" s="220"/>
      <c r="H1483" s="220"/>
      <c r="I1483" s="220"/>
      <c r="J1483" s="220"/>
      <c r="K1483" s="220"/>
      <c r="L1483" s="220"/>
      <c r="M1483" s="220"/>
      <c r="N1483" s="221"/>
      <c r="O1483" s="77" t="str">
        <f ca="1">IF(D1483="цвет",SUM(O1484:INDIRECT("N"&amp;R1483)),IF(SUM(E1483:N1483)=0,"",SUM(E1483:N1483)))</f>
        <v/>
      </c>
      <c r="P1483" s="55" t="s">
        <v>54</v>
      </c>
      <c r="Q1483" s="43">
        <f t="shared" ref="Q1483:Q1546" si="46">IF(C1483&lt;&gt;0,C1483,Q1482)</f>
        <v>6711</v>
      </c>
      <c r="R1483" s="57">
        <f t="shared" ref="R1483:R1546" ca="1" si="47">IF(D1483="Посмотреть большую фотографию на сайте",CELL("строка",O1483),R1484)</f>
        <v>1483</v>
      </c>
      <c r="S1483" s="56"/>
      <c r="T1483" s="63"/>
      <c r="U1483" s="114" t="e">
        <f>VLOOKUP(C1483,Лист2!A$1:B$899,2,FALSE)</f>
        <v>#N/A</v>
      </c>
    </row>
    <row r="1484" spans="1:21" ht="17.25" thickBot="1" x14ac:dyDescent="0.3">
      <c r="A1484" s="69"/>
      <c r="B1484" s="99" t="s">
        <v>65</v>
      </c>
      <c r="C1484" s="70">
        <v>6712</v>
      </c>
      <c r="D1484" s="87" t="s">
        <v>9</v>
      </c>
      <c r="E1484" s="84" t="s">
        <v>10</v>
      </c>
      <c r="F1484" s="84" t="s">
        <v>11</v>
      </c>
      <c r="G1484" s="84" t="s">
        <v>12</v>
      </c>
      <c r="H1484" s="61" t="s">
        <v>13</v>
      </c>
      <c r="I1484" s="10" t="s">
        <v>14</v>
      </c>
      <c r="J1484" s="10"/>
      <c r="K1484" s="10"/>
      <c r="L1484" s="10"/>
      <c r="M1484" s="10"/>
      <c r="N1484" s="85"/>
      <c r="O1484" s="65">
        <f ca="1">IF(D1484="цвет",SUM(O1485:INDIRECT("N"&amp;R1484)),IF(SUM(E1484:N1484)=0,"",SUM(E1484:N1484)))</f>
        <v>0</v>
      </c>
      <c r="P1484" s="55">
        <v>2065</v>
      </c>
      <c r="Q1484" s="43">
        <f t="shared" si="46"/>
        <v>6712</v>
      </c>
      <c r="R1484" s="57">
        <f t="shared" ca="1" si="47"/>
        <v>1487</v>
      </c>
      <c r="S1484" s="71">
        <f>IF(U1484&gt;0,ROUND((U1484),0),ROUND((P1484*$P$1),0))</f>
        <v>950</v>
      </c>
      <c r="T1484" s="72">
        <f ca="1">O1484*S1484</f>
        <v>0</v>
      </c>
      <c r="U1484" s="114">
        <f>VLOOKUP(C1484,Лист2!A$1:B$899,2,FALSE)</f>
        <v>950</v>
      </c>
    </row>
    <row r="1485" spans="1:21" ht="17.25" thickBot="1" x14ac:dyDescent="0.3">
      <c r="A1485" s="69"/>
      <c r="B1485" s="100"/>
      <c r="C1485" s="62"/>
      <c r="D1485" s="4" t="s">
        <v>24</v>
      </c>
      <c r="E1485" s="144"/>
      <c r="F1485" s="5"/>
      <c r="G1485" s="5"/>
      <c r="H1485" s="5"/>
      <c r="I1485" s="5"/>
      <c r="J1485" s="5"/>
      <c r="K1485" s="5"/>
      <c r="L1485" s="5"/>
      <c r="M1485" s="5"/>
      <c r="N1485" s="5"/>
      <c r="O1485" s="77" t="str">
        <f ca="1">IF(D1485="цвет",SUM(O1486:INDIRECT("N"&amp;R1485)),IF(SUM(E1485:N1485)=0,"",SUM(E1485:N1485)))</f>
        <v/>
      </c>
      <c r="P1485" s="55" t="s">
        <v>54</v>
      </c>
      <c r="Q1485" s="43">
        <f t="shared" si="46"/>
        <v>6712</v>
      </c>
      <c r="R1485" s="57">
        <f t="shared" ca="1" si="47"/>
        <v>1487</v>
      </c>
      <c r="S1485" s="56"/>
      <c r="T1485" s="63"/>
      <c r="U1485" s="114" t="e">
        <f>VLOOKUP(C1485,Лист2!A$1:B$899,2,FALSE)</f>
        <v>#N/A</v>
      </c>
    </row>
    <row r="1486" spans="1:21" ht="150" customHeight="1" x14ac:dyDescent="0.25">
      <c r="A1486" s="69"/>
      <c r="B1486" s="100"/>
      <c r="C1486" s="62"/>
      <c r="D1486" s="234" t="s">
        <v>265</v>
      </c>
      <c r="E1486" s="235"/>
      <c r="F1486" s="235"/>
      <c r="G1486" s="235"/>
      <c r="H1486" s="235"/>
      <c r="I1486" s="235"/>
      <c r="J1486" s="235"/>
      <c r="K1486" s="235"/>
      <c r="L1486" s="235"/>
      <c r="M1486" s="235"/>
      <c r="N1486" s="236"/>
      <c r="O1486" s="77" t="str">
        <f ca="1">IF(D1486="цвет",SUM(O1487:INDIRECT("N"&amp;R1486)),IF(SUM(E1486:N1486)=0,"",SUM(E1486:N1486)))</f>
        <v/>
      </c>
      <c r="P1486" s="55" t="s">
        <v>54</v>
      </c>
      <c r="Q1486" s="43">
        <f t="shared" si="46"/>
        <v>6712</v>
      </c>
      <c r="R1486" s="57">
        <f t="shared" ca="1" si="47"/>
        <v>1487</v>
      </c>
      <c r="S1486" s="56"/>
      <c r="T1486" s="63"/>
      <c r="U1486" s="114" t="e">
        <f>VLOOKUP(C1486,Лист2!A$1:B$899,2,FALSE)</f>
        <v>#N/A</v>
      </c>
    </row>
    <row r="1487" spans="1:21" ht="17.45" customHeight="1" thickBot="1" x14ac:dyDescent="0.3">
      <c r="A1487" s="69"/>
      <c r="B1487" s="101"/>
      <c r="C1487" s="64"/>
      <c r="D1487" s="219" t="str">
        <f>HYPERLINK("https://miamia.ru/search/index.php?q="&amp;Q1487&amp;"&amp;s=Поиск?utm_source=Excel&amp;utm_medium=Nalichie&amp;utm_content="&amp;Q1487&amp;"","Посмотреть большую фотографию на сайте")</f>
        <v>Посмотреть большую фотографию на сайте</v>
      </c>
      <c r="E1487" s="220"/>
      <c r="F1487" s="220"/>
      <c r="G1487" s="220"/>
      <c r="H1487" s="220"/>
      <c r="I1487" s="220"/>
      <c r="J1487" s="220"/>
      <c r="K1487" s="220"/>
      <c r="L1487" s="220"/>
      <c r="M1487" s="220"/>
      <c r="N1487" s="221"/>
      <c r="O1487" s="77" t="str">
        <f ca="1">IF(D1487="цвет",SUM(O1488:INDIRECT("N"&amp;R1487)),IF(SUM(E1487:N1487)=0,"",SUM(E1487:N1487)))</f>
        <v/>
      </c>
      <c r="P1487" s="55" t="s">
        <v>54</v>
      </c>
      <c r="Q1487" s="43">
        <f t="shared" si="46"/>
        <v>6712</v>
      </c>
      <c r="R1487" s="57">
        <f t="shared" ca="1" si="47"/>
        <v>1487</v>
      </c>
      <c r="S1487" s="56"/>
      <c r="T1487" s="63"/>
      <c r="U1487" s="114" t="e">
        <f>VLOOKUP(C1487,Лист2!A$1:B$899,2,FALSE)</f>
        <v>#N/A</v>
      </c>
    </row>
    <row r="1488" spans="1:21" ht="17.25" thickBot="1" x14ac:dyDescent="0.3">
      <c r="A1488" s="69"/>
      <c r="B1488" s="99" t="s">
        <v>65</v>
      </c>
      <c r="C1488" s="70">
        <v>6713</v>
      </c>
      <c r="D1488" s="87" t="s">
        <v>9</v>
      </c>
      <c r="E1488" s="84" t="s">
        <v>10</v>
      </c>
      <c r="F1488" s="84" t="s">
        <v>17</v>
      </c>
      <c r="G1488" s="84" t="s">
        <v>18</v>
      </c>
      <c r="H1488" s="61"/>
      <c r="I1488" s="10"/>
      <c r="J1488" s="10"/>
      <c r="K1488" s="10"/>
      <c r="L1488" s="10"/>
      <c r="M1488" s="10"/>
      <c r="N1488" s="85"/>
      <c r="O1488" s="65">
        <f ca="1">IF(D1488="цвет",SUM(O1489:INDIRECT("N"&amp;R1488)),IF(SUM(E1488:N1488)=0,"",SUM(E1488:N1488)))</f>
        <v>0</v>
      </c>
      <c r="P1488" s="55">
        <v>2970</v>
      </c>
      <c r="Q1488" s="43">
        <f t="shared" si="46"/>
        <v>6713</v>
      </c>
      <c r="R1488" s="57">
        <f t="shared" ca="1" si="47"/>
        <v>1491</v>
      </c>
      <c r="S1488" s="71">
        <f>IF(U1488&gt;0,ROUND((U1488),0),ROUND((P1488*$P$1),0))</f>
        <v>998</v>
      </c>
      <c r="T1488" s="72">
        <f ca="1">O1488*S1488</f>
        <v>0</v>
      </c>
      <c r="U1488" s="114">
        <f>VLOOKUP(C1488,Лист2!A$1:B$899,2,FALSE)</f>
        <v>998</v>
      </c>
    </row>
    <row r="1489" spans="1:26" ht="17.25" thickBot="1" x14ac:dyDescent="0.3">
      <c r="A1489" s="69"/>
      <c r="B1489" s="100"/>
      <c r="C1489" s="62"/>
      <c r="D1489" s="4" t="s">
        <v>24</v>
      </c>
      <c r="E1489" s="144"/>
      <c r="F1489" s="5"/>
      <c r="G1489" s="5"/>
      <c r="H1489" s="5"/>
      <c r="I1489" s="5"/>
      <c r="J1489" s="5"/>
      <c r="K1489" s="5"/>
      <c r="L1489" s="5"/>
      <c r="M1489" s="5"/>
      <c r="N1489" s="5"/>
      <c r="O1489" s="77" t="str">
        <f ca="1">IF(D1489="цвет",SUM(O1490:INDIRECT("N"&amp;R1489)),IF(SUM(E1489:N1489)=0,"",SUM(E1489:N1489)))</f>
        <v/>
      </c>
      <c r="P1489" s="55" t="s">
        <v>54</v>
      </c>
      <c r="Q1489" s="43">
        <f t="shared" si="46"/>
        <v>6713</v>
      </c>
      <c r="R1489" s="57">
        <f t="shared" ca="1" si="47"/>
        <v>1491</v>
      </c>
      <c r="S1489" s="56"/>
      <c r="T1489" s="63"/>
      <c r="U1489" s="114" t="e">
        <f>VLOOKUP(C1489,Лист2!A$1:B$899,2,FALSE)</f>
        <v>#N/A</v>
      </c>
    </row>
    <row r="1490" spans="1:26" ht="135" customHeight="1" x14ac:dyDescent="0.25">
      <c r="A1490" s="69"/>
      <c r="B1490" s="100"/>
      <c r="C1490" s="62"/>
      <c r="D1490" s="234" t="s">
        <v>266</v>
      </c>
      <c r="E1490" s="235"/>
      <c r="F1490" s="235"/>
      <c r="G1490" s="235"/>
      <c r="H1490" s="235"/>
      <c r="I1490" s="235"/>
      <c r="J1490" s="235"/>
      <c r="K1490" s="235"/>
      <c r="L1490" s="235"/>
      <c r="M1490" s="235"/>
      <c r="N1490" s="236"/>
      <c r="O1490" s="77" t="str">
        <f ca="1">IF(D1490="цвет",SUM(O1491:INDIRECT("N"&amp;R1490)),IF(SUM(E1490:N1490)=0,"",SUM(E1490:N1490)))</f>
        <v/>
      </c>
      <c r="P1490" s="55" t="s">
        <v>54</v>
      </c>
      <c r="Q1490" s="43">
        <f t="shared" si="46"/>
        <v>6713</v>
      </c>
      <c r="R1490" s="57">
        <f t="shared" ca="1" si="47"/>
        <v>1491</v>
      </c>
      <c r="S1490" s="56"/>
      <c r="T1490" s="63"/>
      <c r="U1490" s="114" t="e">
        <f>VLOOKUP(C1490,Лист2!A$1:B$899,2,FALSE)</f>
        <v>#N/A</v>
      </c>
    </row>
    <row r="1491" spans="1:26" ht="17.45" customHeight="1" thickBot="1" x14ac:dyDescent="0.3">
      <c r="A1491" s="69"/>
      <c r="B1491" s="101"/>
      <c r="C1491" s="64"/>
      <c r="D1491" s="219" t="str">
        <f>HYPERLINK("https://miamia.ru/search/index.php?q="&amp;Q1491&amp;"&amp;s=Поиск?utm_source=Excel&amp;utm_medium=Nalichie&amp;utm_content="&amp;Q1491&amp;"","Посмотреть большую фотографию на сайте")</f>
        <v>Посмотреть большую фотографию на сайте</v>
      </c>
      <c r="E1491" s="220"/>
      <c r="F1491" s="220"/>
      <c r="G1491" s="220"/>
      <c r="H1491" s="220"/>
      <c r="I1491" s="220"/>
      <c r="J1491" s="220"/>
      <c r="K1491" s="220"/>
      <c r="L1491" s="220"/>
      <c r="M1491" s="220"/>
      <c r="N1491" s="221"/>
      <c r="O1491" s="77" t="str">
        <f ca="1">IF(D1491="цвет",SUM(O1492:INDIRECT("N"&amp;R1491)),IF(SUM(E1491:N1491)=0,"",SUM(E1491:N1491)))</f>
        <v/>
      </c>
      <c r="P1491" s="55" t="s">
        <v>54</v>
      </c>
      <c r="Q1491" s="43">
        <f t="shared" si="46"/>
        <v>6713</v>
      </c>
      <c r="R1491" s="57">
        <f t="shared" ca="1" si="47"/>
        <v>1491</v>
      </c>
      <c r="S1491" s="56"/>
      <c r="T1491" s="63"/>
      <c r="U1491" s="114" t="e">
        <f>VLOOKUP(C1491,Лист2!A$1:B$899,2,FALSE)</f>
        <v>#N/A</v>
      </c>
    </row>
    <row r="1492" spans="1:26" customFormat="1" ht="17.25" thickBot="1" x14ac:dyDescent="0.3">
      <c r="A1492" s="138"/>
      <c r="B1492" s="140" t="s">
        <v>65</v>
      </c>
      <c r="C1492" s="132">
        <v>6714</v>
      </c>
      <c r="D1492" s="104" t="s">
        <v>9</v>
      </c>
      <c r="E1492" s="105" t="s">
        <v>10</v>
      </c>
      <c r="F1492" s="105" t="s">
        <v>11</v>
      </c>
      <c r="G1492" s="105" t="s">
        <v>12</v>
      </c>
      <c r="H1492" s="105" t="s">
        <v>13</v>
      </c>
      <c r="I1492" s="105" t="s">
        <v>14</v>
      </c>
      <c r="J1492" s="105" t="s">
        <v>15</v>
      </c>
      <c r="K1492" s="105"/>
      <c r="L1492" s="105"/>
      <c r="M1492" s="105"/>
      <c r="N1492" s="107"/>
      <c r="O1492" s="108">
        <f ca="1">IF(D1492="цвет",SUM(O1493:INDIRECT("N"&amp;R1492)),IF(SUM(E1492:N1492)=0,"",SUM(E1492:N1492)))</f>
        <v>0</v>
      </c>
      <c r="P1492" s="109">
        <v>3228</v>
      </c>
      <c r="Q1492" s="110">
        <f t="shared" si="46"/>
        <v>6714</v>
      </c>
      <c r="R1492" s="111">
        <f t="shared" ca="1" si="47"/>
        <v>1495</v>
      </c>
      <c r="S1492" s="112">
        <f>IF(U1492&gt;0,ROUND((U1492),0),ROUND((P1492*$P$1),0))</f>
        <v>1190</v>
      </c>
      <c r="T1492" s="113">
        <f ca="1">O1492*S1492</f>
        <v>0</v>
      </c>
      <c r="U1492" s="114">
        <f>VLOOKUP(C1492,Лист2!A$1:B$899,2,FALSE)</f>
        <v>1190</v>
      </c>
      <c r="V1492" s="114"/>
      <c r="W1492" s="114"/>
      <c r="X1492" s="114"/>
      <c r="Y1492" s="114"/>
      <c r="Z1492" s="114"/>
    </row>
    <row r="1493" spans="1:26" customFormat="1" ht="17.25" thickBot="1" x14ac:dyDescent="0.3">
      <c r="A1493" s="138"/>
      <c r="B1493" s="141"/>
      <c r="C1493" s="115"/>
      <c r="D1493" s="134" t="s">
        <v>24</v>
      </c>
      <c r="E1493" s="131"/>
      <c r="F1493" s="144"/>
      <c r="G1493" s="131"/>
      <c r="H1493" s="131"/>
      <c r="I1493" s="131"/>
      <c r="J1493" s="131"/>
      <c r="K1493" s="131"/>
      <c r="L1493" s="131"/>
      <c r="M1493" s="131"/>
      <c r="N1493" s="131"/>
      <c r="O1493" s="118" t="str">
        <f ca="1">IF(D1493="цвет",SUM(O1494:INDIRECT("N"&amp;R1493)),IF(SUM(E1493:N1493)=0,"",SUM(E1493:N1493)))</f>
        <v/>
      </c>
      <c r="P1493" s="109" t="s">
        <v>54</v>
      </c>
      <c r="Q1493" s="110">
        <f t="shared" si="46"/>
        <v>6714</v>
      </c>
      <c r="R1493" s="111">
        <f t="shared" ca="1" si="47"/>
        <v>1495</v>
      </c>
      <c r="S1493" s="119"/>
      <c r="T1493" s="120"/>
      <c r="U1493" s="114" t="e">
        <f>VLOOKUP(C1493,Лист2!A$1:B$899,2,FALSE)</f>
        <v>#N/A</v>
      </c>
      <c r="V1493" s="114"/>
      <c r="W1493" s="114"/>
      <c r="X1493" s="114"/>
      <c r="Y1493" s="114"/>
      <c r="Z1493" s="114"/>
    </row>
    <row r="1494" spans="1:26" customFormat="1" ht="158.25" customHeight="1" x14ac:dyDescent="0.25">
      <c r="A1494" s="138"/>
      <c r="B1494" s="141"/>
      <c r="C1494" s="115"/>
      <c r="D1494" s="250" t="s">
        <v>462</v>
      </c>
      <c r="E1494" s="251"/>
      <c r="F1494" s="251"/>
      <c r="G1494" s="251"/>
      <c r="H1494" s="251"/>
      <c r="I1494" s="251"/>
      <c r="J1494" s="251"/>
      <c r="K1494" s="251"/>
      <c r="L1494" s="251"/>
      <c r="M1494" s="251"/>
      <c r="N1494" s="252"/>
      <c r="O1494" s="118" t="str">
        <f ca="1">IF(D1494="цвет",SUM(O1495:INDIRECT("N"&amp;R1494)),IF(SUM(E1494:N1494)=0,"",SUM(E1494:N1494)))</f>
        <v/>
      </c>
      <c r="P1494" s="109" t="s">
        <v>54</v>
      </c>
      <c r="Q1494" s="110">
        <f t="shared" si="46"/>
        <v>6714</v>
      </c>
      <c r="R1494" s="111">
        <f t="shared" ca="1" si="47"/>
        <v>1495</v>
      </c>
      <c r="S1494" s="119"/>
      <c r="T1494" s="120"/>
      <c r="U1494" s="114" t="e">
        <f>VLOOKUP(C1494,Лист2!A$1:B$899,2,FALSE)</f>
        <v>#N/A</v>
      </c>
      <c r="V1494" s="114"/>
      <c r="W1494" s="114"/>
      <c r="X1494" s="114"/>
      <c r="Y1494" s="114"/>
      <c r="Z1494" s="114"/>
    </row>
    <row r="1495" spans="1:26" customFormat="1" ht="17.45" customHeight="1" thickBot="1" x14ac:dyDescent="0.3">
      <c r="A1495" s="138"/>
      <c r="B1495" s="143"/>
      <c r="C1495" s="121"/>
      <c r="D1495" s="219" t="str">
        <f>HYPERLINK("https://miamia.ru/search/index.php?q="&amp;Q1495&amp;"&amp;s=Поиск?utm_source=Excel&amp;utm_medium=Nalichie&amp;utm_content="&amp;Q1495&amp;"","Посмотреть большую фотографию на сайте")</f>
        <v>Посмотреть большую фотографию на сайте</v>
      </c>
      <c r="E1495" s="220"/>
      <c r="F1495" s="220"/>
      <c r="G1495" s="220"/>
      <c r="H1495" s="220"/>
      <c r="I1495" s="220"/>
      <c r="J1495" s="220"/>
      <c r="K1495" s="220"/>
      <c r="L1495" s="220"/>
      <c r="M1495" s="220"/>
      <c r="N1495" s="221"/>
      <c r="O1495" s="118" t="str">
        <f ca="1">IF(D1495="цвет",SUM(O1496:INDIRECT("N"&amp;R1495)),IF(SUM(E1495:N1495)=0,"",SUM(E1495:N1495)))</f>
        <v/>
      </c>
      <c r="P1495" s="109" t="s">
        <v>54</v>
      </c>
      <c r="Q1495" s="110">
        <f t="shared" si="46"/>
        <v>6714</v>
      </c>
      <c r="R1495" s="111">
        <f t="shared" ca="1" si="47"/>
        <v>1495</v>
      </c>
      <c r="S1495" s="119"/>
      <c r="T1495" s="120"/>
      <c r="U1495" s="114" t="e">
        <f>VLOOKUP(C1495,Лист2!A$1:B$899,2,FALSE)</f>
        <v>#N/A</v>
      </c>
      <c r="V1495" s="114"/>
      <c r="W1495" s="114"/>
      <c r="X1495" s="114"/>
      <c r="Y1495" s="114"/>
      <c r="Z1495" s="114"/>
    </row>
    <row r="1496" spans="1:26" ht="17.25" thickBot="1" x14ac:dyDescent="0.3">
      <c r="A1496" s="69"/>
      <c r="B1496" s="169" t="s">
        <v>65</v>
      </c>
      <c r="C1496" s="70">
        <v>6715</v>
      </c>
      <c r="D1496" s="87" t="s">
        <v>9</v>
      </c>
      <c r="E1496" s="84" t="s">
        <v>10</v>
      </c>
      <c r="F1496" s="84" t="s">
        <v>11</v>
      </c>
      <c r="G1496" s="84" t="s">
        <v>12</v>
      </c>
      <c r="H1496" s="61" t="s">
        <v>13</v>
      </c>
      <c r="I1496" s="10" t="s">
        <v>14</v>
      </c>
      <c r="J1496" s="10" t="s">
        <v>15</v>
      </c>
      <c r="K1496" s="10"/>
      <c r="L1496" s="10"/>
      <c r="M1496" s="10"/>
      <c r="N1496" s="85"/>
      <c r="O1496" s="65">
        <f ca="1">IF(D1496="цвет",SUM(O1497:INDIRECT("N"&amp;R1496)),IF(SUM(E1496:N1496)=0,"",SUM(E1496:N1496)))</f>
        <v>0</v>
      </c>
      <c r="P1496" s="55">
        <v>2582</v>
      </c>
      <c r="Q1496" s="43">
        <f t="shared" si="46"/>
        <v>6715</v>
      </c>
      <c r="R1496" s="57">
        <f t="shared" ca="1" si="47"/>
        <v>1499</v>
      </c>
      <c r="S1496" s="71">
        <f>IF(U1496&gt;0,ROUND((U1496),0),ROUND((P1496*$P$1),0))</f>
        <v>950</v>
      </c>
      <c r="T1496" s="72">
        <f ca="1">O1496*S1496</f>
        <v>0</v>
      </c>
      <c r="U1496" s="114">
        <f>VLOOKUP(C1496,Лист2!A$1:B$899,2,FALSE)</f>
        <v>950</v>
      </c>
    </row>
    <row r="1497" spans="1:26" ht="17.25" thickBot="1" x14ac:dyDescent="0.3">
      <c r="A1497" s="69"/>
      <c r="B1497" s="170"/>
      <c r="C1497" s="62"/>
      <c r="D1497" s="4" t="s">
        <v>24</v>
      </c>
      <c r="E1497" s="275"/>
      <c r="F1497" s="275"/>
      <c r="G1497" s="275"/>
      <c r="H1497" s="5"/>
      <c r="I1497" s="5"/>
      <c r="J1497" s="5"/>
      <c r="K1497" s="5"/>
      <c r="L1497" s="5"/>
      <c r="M1497" s="5"/>
      <c r="N1497" s="5"/>
      <c r="O1497" s="77" t="str">
        <f ca="1">IF(D1497="цвет",SUM(O1498:INDIRECT("N"&amp;R1497)),IF(SUM(E1497:N1497)=0,"",SUM(E1497:N1497)))</f>
        <v/>
      </c>
      <c r="P1497" s="55" t="s">
        <v>54</v>
      </c>
      <c r="Q1497" s="43">
        <f t="shared" si="46"/>
        <v>6715</v>
      </c>
      <c r="R1497" s="57">
        <f t="shared" ca="1" si="47"/>
        <v>1499</v>
      </c>
      <c r="S1497" s="56"/>
      <c r="T1497" s="63"/>
      <c r="U1497" s="114" t="e">
        <f>VLOOKUP(C1497,Лист2!A$1:B$899,2,FALSE)</f>
        <v>#N/A</v>
      </c>
    </row>
    <row r="1498" spans="1:26" ht="135" customHeight="1" x14ac:dyDescent="0.25">
      <c r="A1498" s="69"/>
      <c r="B1498" s="170"/>
      <c r="C1498" s="62"/>
      <c r="D1498" s="234" t="s">
        <v>267</v>
      </c>
      <c r="E1498" s="235"/>
      <c r="F1498" s="235"/>
      <c r="G1498" s="235"/>
      <c r="H1498" s="235"/>
      <c r="I1498" s="235"/>
      <c r="J1498" s="235"/>
      <c r="K1498" s="235"/>
      <c r="L1498" s="235"/>
      <c r="M1498" s="235"/>
      <c r="N1498" s="236"/>
      <c r="O1498" s="77" t="str">
        <f ca="1">IF(D1498="цвет",SUM(O1499:INDIRECT("N"&amp;R1498)),IF(SUM(E1498:N1498)=0,"",SUM(E1498:N1498)))</f>
        <v/>
      </c>
      <c r="P1498" s="55" t="s">
        <v>54</v>
      </c>
      <c r="Q1498" s="43">
        <f t="shared" si="46"/>
        <v>6715</v>
      </c>
      <c r="R1498" s="57">
        <f t="shared" ca="1" si="47"/>
        <v>1499</v>
      </c>
      <c r="S1498" s="56"/>
      <c r="T1498" s="63"/>
      <c r="U1498" s="114" t="e">
        <f>VLOOKUP(C1498,Лист2!A$1:B$899,2,FALSE)</f>
        <v>#N/A</v>
      </c>
    </row>
    <row r="1499" spans="1:26" ht="17.45" customHeight="1" thickBot="1" x14ac:dyDescent="0.3">
      <c r="A1499" s="69"/>
      <c r="B1499" s="171"/>
      <c r="C1499" s="64"/>
      <c r="D1499" s="219" t="str">
        <f>HYPERLINK("https://miamia.ru/search/index.php?q="&amp;Q1499&amp;"&amp;s=Поиск?utm_source=Excel&amp;utm_medium=Nalichie&amp;utm_content="&amp;Q1499&amp;"","Посмотреть большую фотографию на сайте")</f>
        <v>Посмотреть большую фотографию на сайте</v>
      </c>
      <c r="E1499" s="220"/>
      <c r="F1499" s="220"/>
      <c r="G1499" s="220"/>
      <c r="H1499" s="220"/>
      <c r="I1499" s="220"/>
      <c r="J1499" s="220"/>
      <c r="K1499" s="220"/>
      <c r="L1499" s="220"/>
      <c r="M1499" s="220"/>
      <c r="N1499" s="221"/>
      <c r="O1499" s="77" t="str">
        <f ca="1">IF(D1499="цвет",SUM(O1500:INDIRECT("N"&amp;R1499)),IF(SUM(E1499:N1499)=0,"",SUM(E1499:N1499)))</f>
        <v/>
      </c>
      <c r="P1499" s="55" t="s">
        <v>54</v>
      </c>
      <c r="Q1499" s="43">
        <f t="shared" si="46"/>
        <v>6715</v>
      </c>
      <c r="R1499" s="57">
        <f t="shared" ca="1" si="47"/>
        <v>1499</v>
      </c>
      <c r="S1499" s="56"/>
      <c r="T1499" s="63"/>
      <c r="U1499" s="114" t="e">
        <f>VLOOKUP(C1499,Лист2!A$1:B$899,2,FALSE)</f>
        <v>#N/A</v>
      </c>
    </row>
    <row r="1500" spans="1:26" customFormat="1" ht="23.1" customHeight="1" thickBot="1" x14ac:dyDescent="0.3">
      <c r="A1500" s="137"/>
      <c r="B1500" s="122" t="s">
        <v>579</v>
      </c>
      <c r="C1500" s="123"/>
      <c r="D1500" s="124"/>
      <c r="E1500" s="125"/>
      <c r="F1500" s="125"/>
      <c r="G1500" s="125"/>
      <c r="H1500" s="125"/>
      <c r="I1500" s="125"/>
      <c r="J1500" s="125"/>
      <c r="K1500" s="125"/>
      <c r="L1500" s="125"/>
      <c r="M1500" s="125"/>
      <c r="N1500" s="126"/>
      <c r="O1500" s="118" t="str">
        <f ca="1">IF(D1500="цвет",SUM(O1501:INDIRECT("N"&amp;R1500)),IF(SUM(E1500:N1500)=0,"",SUM(E1500:N1500)))</f>
        <v/>
      </c>
      <c r="P1500" s="109" t="s">
        <v>54</v>
      </c>
      <c r="Q1500" s="110">
        <f t="shared" si="46"/>
        <v>6715</v>
      </c>
      <c r="R1500" s="111">
        <f t="shared" ca="1" si="47"/>
        <v>1504</v>
      </c>
      <c r="S1500" s="114"/>
      <c r="T1500" s="114"/>
      <c r="U1500" s="114" t="e">
        <f>VLOOKUP(C1500,Лист2!A$1:B$899,2,FALSE)</f>
        <v>#N/A</v>
      </c>
      <c r="V1500" s="114"/>
      <c r="W1500" s="114"/>
      <c r="X1500" s="114"/>
      <c r="Y1500" s="114"/>
      <c r="Z1500" s="114"/>
    </row>
    <row r="1501" spans="1:26" customFormat="1" ht="17.25" thickBot="1" x14ac:dyDescent="0.3">
      <c r="A1501" s="138"/>
      <c r="B1501" s="190" t="s">
        <v>580</v>
      </c>
      <c r="C1501" s="132">
        <v>5310</v>
      </c>
      <c r="D1501" s="104" t="s">
        <v>9</v>
      </c>
      <c r="E1501" s="105" t="s">
        <v>11</v>
      </c>
      <c r="F1501" s="105" t="s">
        <v>12</v>
      </c>
      <c r="G1501" s="105" t="s">
        <v>13</v>
      </c>
      <c r="H1501" s="105" t="s">
        <v>14</v>
      </c>
      <c r="I1501" s="105" t="s">
        <v>15</v>
      </c>
      <c r="J1501" s="105" t="s">
        <v>16</v>
      </c>
      <c r="K1501" s="105" t="s">
        <v>20</v>
      </c>
      <c r="L1501" s="105" t="s">
        <v>21</v>
      </c>
      <c r="M1501" s="105"/>
      <c r="N1501" s="107"/>
      <c r="O1501" s="108">
        <f ca="1">IF(D1501="цвет",SUM(O1502:INDIRECT("N"&amp;R1501)),IF(SUM(E1501:N1501)=0,"",SUM(E1501:N1501)))</f>
        <v>0</v>
      </c>
      <c r="P1501" s="109">
        <v>1548</v>
      </c>
      <c r="Q1501" s="110">
        <f t="shared" si="46"/>
        <v>5310</v>
      </c>
      <c r="R1501" s="111">
        <f t="shared" ca="1" si="47"/>
        <v>1504</v>
      </c>
      <c r="S1501" s="112">
        <f>IF(U1501&gt;0,ROUND((U1501),0),ROUND((P1501*$P$1),0))</f>
        <v>790</v>
      </c>
      <c r="T1501" s="113">
        <f ca="1">O1501*S1501</f>
        <v>0</v>
      </c>
      <c r="U1501" s="114">
        <f>VLOOKUP(C1501,Лист2!A$1:B$899,2,FALSE)</f>
        <v>790</v>
      </c>
      <c r="V1501" s="114"/>
      <c r="W1501" s="114"/>
      <c r="X1501" s="114"/>
      <c r="Y1501" s="114"/>
      <c r="Z1501" s="114"/>
    </row>
    <row r="1502" spans="1:26" customFormat="1" ht="17.25" thickBot="1" x14ac:dyDescent="0.3">
      <c r="A1502" s="138"/>
      <c r="B1502" s="191"/>
      <c r="C1502" s="115"/>
      <c r="D1502" s="134" t="s">
        <v>35</v>
      </c>
      <c r="E1502" s="144"/>
      <c r="F1502" s="144"/>
      <c r="G1502" s="144"/>
      <c r="H1502" s="131"/>
      <c r="I1502" s="144"/>
      <c r="J1502" s="144"/>
      <c r="K1502" s="131"/>
      <c r="L1502" s="131"/>
      <c r="M1502" s="131"/>
      <c r="N1502" s="131"/>
      <c r="O1502" s="118" t="str">
        <f ca="1">IF(D1502="цвет",SUM(O1503:INDIRECT("N"&amp;R1502)),IF(SUM(E1502:N1502)=0,"",SUM(E1502:N1502)))</f>
        <v/>
      </c>
      <c r="P1502" s="109" t="s">
        <v>54</v>
      </c>
      <c r="Q1502" s="110">
        <f t="shared" si="46"/>
        <v>5310</v>
      </c>
      <c r="R1502" s="111">
        <f t="shared" ca="1" si="47"/>
        <v>1504</v>
      </c>
      <c r="S1502" s="119"/>
      <c r="T1502" s="120"/>
      <c r="U1502" s="114" t="e">
        <f>VLOOKUP(C1502,Лист2!A$1:B$899,2,FALSE)</f>
        <v>#N/A</v>
      </c>
      <c r="V1502" s="114"/>
      <c r="W1502" s="114"/>
      <c r="X1502" s="114"/>
      <c r="Y1502" s="114"/>
      <c r="Z1502" s="114"/>
    </row>
    <row r="1503" spans="1:26" customFormat="1" ht="135" customHeight="1" x14ac:dyDescent="0.25">
      <c r="A1503" s="138"/>
      <c r="B1503" s="191"/>
      <c r="C1503" s="115"/>
      <c r="D1503" s="250" t="s">
        <v>581</v>
      </c>
      <c r="E1503" s="251"/>
      <c r="F1503" s="251"/>
      <c r="G1503" s="251"/>
      <c r="H1503" s="251"/>
      <c r="I1503" s="251"/>
      <c r="J1503" s="251"/>
      <c r="K1503" s="251"/>
      <c r="L1503" s="251"/>
      <c r="M1503" s="251"/>
      <c r="N1503" s="252"/>
      <c r="O1503" s="118" t="str">
        <f ca="1">IF(D1503="цвет",SUM(O1504:INDIRECT("N"&amp;R1503)),IF(SUM(E1503:N1503)=0,"",SUM(E1503:N1503)))</f>
        <v/>
      </c>
      <c r="P1503" s="109" t="s">
        <v>54</v>
      </c>
      <c r="Q1503" s="110">
        <f t="shared" si="46"/>
        <v>5310</v>
      </c>
      <c r="R1503" s="111">
        <f t="shared" ca="1" si="47"/>
        <v>1504</v>
      </c>
      <c r="S1503" s="119"/>
      <c r="T1503" s="120"/>
      <c r="U1503" s="114" t="e">
        <f>VLOOKUP(C1503,Лист2!A$1:B$899,2,FALSE)</f>
        <v>#N/A</v>
      </c>
      <c r="V1503" s="114"/>
      <c r="W1503" s="114"/>
      <c r="X1503" s="114"/>
      <c r="Y1503" s="114"/>
      <c r="Z1503" s="114"/>
    </row>
    <row r="1504" spans="1:26" customFormat="1" ht="17.45" customHeight="1" thickBot="1" x14ac:dyDescent="0.3">
      <c r="A1504" s="138"/>
      <c r="B1504" s="192"/>
      <c r="C1504" s="121"/>
      <c r="D1504" s="219" t="str">
        <f>HYPERLINK("https://miamia.ru/search/index.php?q="&amp;Q1504&amp;"&amp;s=Поиск?utm_source=Excel&amp;utm_medium=Nalichie&amp;utm_content="&amp;Q1504&amp;"","Посмотреть большую фотографию на сайте")</f>
        <v>Посмотреть большую фотографию на сайте</v>
      </c>
      <c r="E1504" s="220"/>
      <c r="F1504" s="220"/>
      <c r="G1504" s="220"/>
      <c r="H1504" s="220"/>
      <c r="I1504" s="220"/>
      <c r="J1504" s="220"/>
      <c r="K1504" s="220"/>
      <c r="L1504" s="220"/>
      <c r="M1504" s="220"/>
      <c r="N1504" s="221"/>
      <c r="O1504" s="118" t="str">
        <f ca="1">IF(D1504="цвет",SUM(O1505:INDIRECT("N"&amp;R1504)),IF(SUM(E1504:N1504)=0,"",SUM(E1504:N1504)))</f>
        <v/>
      </c>
      <c r="P1504" s="109" t="s">
        <v>54</v>
      </c>
      <c r="Q1504" s="110">
        <f t="shared" si="46"/>
        <v>5310</v>
      </c>
      <c r="R1504" s="111">
        <f t="shared" ca="1" si="47"/>
        <v>1504</v>
      </c>
      <c r="S1504" s="119"/>
      <c r="T1504" s="120"/>
      <c r="U1504" s="114" t="e">
        <f>VLOOKUP(C1504,Лист2!A$1:B$899,2,FALSE)</f>
        <v>#N/A</v>
      </c>
      <c r="V1504" s="114"/>
      <c r="W1504" s="114"/>
      <c r="X1504" s="114"/>
      <c r="Y1504" s="114"/>
      <c r="Z1504" s="114"/>
    </row>
    <row r="1505" spans="1:26" customFormat="1" ht="17.25" thickBot="1" x14ac:dyDescent="0.3">
      <c r="A1505" s="138"/>
      <c r="B1505" s="190" t="s">
        <v>580</v>
      </c>
      <c r="C1505" s="132">
        <v>5312</v>
      </c>
      <c r="D1505" s="104" t="s">
        <v>9</v>
      </c>
      <c r="E1505" s="105" t="s">
        <v>11</v>
      </c>
      <c r="F1505" s="105" t="s">
        <v>12</v>
      </c>
      <c r="G1505" s="105" t="s">
        <v>13</v>
      </c>
      <c r="H1505" s="105" t="s">
        <v>14</v>
      </c>
      <c r="I1505" s="105"/>
      <c r="J1505" s="105"/>
      <c r="K1505" s="105"/>
      <c r="L1505" s="105"/>
      <c r="M1505" s="105"/>
      <c r="N1505" s="107"/>
      <c r="O1505" s="108">
        <f ca="1">IF(D1505="цвет",SUM(O1506:INDIRECT("N"&amp;R1505)),IF(SUM(E1505:N1505)=0,"",SUM(E1505:N1505)))</f>
        <v>0</v>
      </c>
      <c r="P1505" s="109">
        <v>1936</v>
      </c>
      <c r="Q1505" s="110">
        <f t="shared" si="46"/>
        <v>5312</v>
      </c>
      <c r="R1505" s="111">
        <f t="shared" ca="1" si="47"/>
        <v>1508</v>
      </c>
      <c r="S1505" s="112">
        <f>IF(U1505&gt;0,ROUND((U1505),0),ROUND((P1505*$P$1),0))</f>
        <v>890</v>
      </c>
      <c r="T1505" s="113">
        <f ca="1">O1505*S1505</f>
        <v>0</v>
      </c>
      <c r="U1505" s="114">
        <f>VLOOKUP(C1505,Лист2!A$1:B$899,2,FALSE)</f>
        <v>890</v>
      </c>
      <c r="V1505" s="114"/>
      <c r="W1505" s="114"/>
      <c r="X1505" s="114"/>
      <c r="Y1505" s="114"/>
      <c r="Z1505" s="114"/>
    </row>
    <row r="1506" spans="1:26" customFormat="1" ht="17.25" thickBot="1" x14ac:dyDescent="0.3">
      <c r="A1506" s="138"/>
      <c r="B1506" s="191"/>
      <c r="C1506" s="115"/>
      <c r="D1506" s="134" t="s">
        <v>35</v>
      </c>
      <c r="E1506" s="144"/>
      <c r="F1506" s="131"/>
      <c r="G1506" s="131"/>
      <c r="H1506" s="131"/>
      <c r="I1506" s="131"/>
      <c r="J1506" s="131"/>
      <c r="K1506" s="131"/>
      <c r="L1506" s="131"/>
      <c r="M1506" s="131"/>
      <c r="N1506" s="131"/>
      <c r="O1506" s="118" t="str">
        <f ca="1">IF(D1506="цвет",SUM(O1507:INDIRECT("N"&amp;R1506)),IF(SUM(E1506:N1506)=0,"",SUM(E1506:N1506)))</f>
        <v/>
      </c>
      <c r="P1506" s="109" t="s">
        <v>54</v>
      </c>
      <c r="Q1506" s="110">
        <f t="shared" si="46"/>
        <v>5312</v>
      </c>
      <c r="R1506" s="111">
        <f t="shared" ca="1" si="47"/>
        <v>1508</v>
      </c>
      <c r="S1506" s="119"/>
      <c r="T1506" s="120"/>
      <c r="U1506" s="114" t="e">
        <f>VLOOKUP(C1506,Лист2!A$1:B$899,2,FALSE)</f>
        <v>#N/A</v>
      </c>
      <c r="V1506" s="114"/>
      <c r="W1506" s="114"/>
      <c r="X1506" s="114"/>
      <c r="Y1506" s="114"/>
      <c r="Z1506" s="114"/>
    </row>
    <row r="1507" spans="1:26" customFormat="1" ht="135" customHeight="1" x14ac:dyDescent="0.25">
      <c r="A1507" s="138"/>
      <c r="B1507" s="191"/>
      <c r="C1507" s="115"/>
      <c r="D1507" s="250" t="s">
        <v>582</v>
      </c>
      <c r="E1507" s="251"/>
      <c r="F1507" s="251"/>
      <c r="G1507" s="251"/>
      <c r="H1507" s="251"/>
      <c r="I1507" s="251"/>
      <c r="J1507" s="251"/>
      <c r="K1507" s="251"/>
      <c r="L1507" s="251"/>
      <c r="M1507" s="251"/>
      <c r="N1507" s="252"/>
      <c r="O1507" s="118" t="str">
        <f ca="1">IF(D1507="цвет",SUM(O1508:INDIRECT("N"&amp;R1507)),IF(SUM(E1507:N1507)=0,"",SUM(E1507:N1507)))</f>
        <v/>
      </c>
      <c r="P1507" s="109" t="s">
        <v>54</v>
      </c>
      <c r="Q1507" s="110">
        <f t="shared" si="46"/>
        <v>5312</v>
      </c>
      <c r="R1507" s="111">
        <f t="shared" ca="1" si="47"/>
        <v>1508</v>
      </c>
      <c r="S1507" s="119"/>
      <c r="T1507" s="120"/>
      <c r="U1507" s="114" t="e">
        <f>VLOOKUP(C1507,Лист2!A$1:B$899,2,FALSE)</f>
        <v>#N/A</v>
      </c>
      <c r="V1507" s="114"/>
      <c r="W1507" s="114"/>
      <c r="X1507" s="114"/>
      <c r="Y1507" s="114"/>
      <c r="Z1507" s="114"/>
    </row>
    <row r="1508" spans="1:26" customFormat="1" ht="17.45" customHeight="1" thickBot="1" x14ac:dyDescent="0.3">
      <c r="A1508" s="138"/>
      <c r="B1508" s="192"/>
      <c r="C1508" s="121"/>
      <c r="D1508" s="219" t="str">
        <f>HYPERLINK("https://miamia.ru/search/index.php?q="&amp;Q1508&amp;"&amp;s=Поиск?utm_source=Excel&amp;utm_medium=Nalichie&amp;utm_content="&amp;Q1508&amp;"","Посмотреть большую фотографию на сайте")</f>
        <v>Посмотреть большую фотографию на сайте</v>
      </c>
      <c r="E1508" s="220"/>
      <c r="F1508" s="220"/>
      <c r="G1508" s="220"/>
      <c r="H1508" s="220"/>
      <c r="I1508" s="220"/>
      <c r="J1508" s="220"/>
      <c r="K1508" s="220"/>
      <c r="L1508" s="220"/>
      <c r="M1508" s="220"/>
      <c r="N1508" s="221"/>
      <c r="O1508" s="118" t="str">
        <f ca="1">IF(D1508="цвет",SUM(O1509:INDIRECT("N"&amp;R1508)),IF(SUM(E1508:N1508)=0,"",SUM(E1508:N1508)))</f>
        <v/>
      </c>
      <c r="P1508" s="109" t="s">
        <v>54</v>
      </c>
      <c r="Q1508" s="110">
        <f t="shared" si="46"/>
        <v>5312</v>
      </c>
      <c r="R1508" s="111">
        <f t="shared" ca="1" si="47"/>
        <v>1508</v>
      </c>
      <c r="S1508" s="119"/>
      <c r="T1508" s="120"/>
      <c r="U1508" s="114" t="e">
        <f>VLOOKUP(C1508,Лист2!A$1:B$899,2,FALSE)</f>
        <v>#N/A</v>
      </c>
      <c r="V1508" s="114"/>
      <c r="W1508" s="114"/>
      <c r="X1508" s="114"/>
      <c r="Y1508" s="114"/>
      <c r="Z1508" s="114"/>
    </row>
    <row r="1509" spans="1:26" customFormat="1" ht="17.25" thickBot="1" x14ac:dyDescent="0.3">
      <c r="A1509" s="138"/>
      <c r="B1509" s="190" t="s">
        <v>580</v>
      </c>
      <c r="C1509" s="132">
        <v>5313</v>
      </c>
      <c r="D1509" s="104" t="s">
        <v>9</v>
      </c>
      <c r="E1509" s="105" t="s">
        <v>17</v>
      </c>
      <c r="F1509" s="105" t="s">
        <v>18</v>
      </c>
      <c r="G1509" s="105" t="s">
        <v>19</v>
      </c>
      <c r="H1509" s="105"/>
      <c r="I1509" s="105"/>
      <c r="J1509" s="105"/>
      <c r="K1509" s="105"/>
      <c r="L1509" s="105"/>
      <c r="M1509" s="105"/>
      <c r="N1509" s="107"/>
      <c r="O1509" s="108">
        <f ca="1">IF(D1509="цвет",SUM(O1510:INDIRECT("N"&amp;R1509)),IF(SUM(E1509:N1509)=0,"",SUM(E1509:N1509)))</f>
        <v>0</v>
      </c>
      <c r="P1509" s="109">
        <v>2582</v>
      </c>
      <c r="Q1509" s="110">
        <f t="shared" si="46"/>
        <v>5313</v>
      </c>
      <c r="R1509" s="111">
        <f t="shared" ca="1" si="47"/>
        <v>1512</v>
      </c>
      <c r="S1509" s="112">
        <f>IF(U1509&gt;0,ROUND((U1509),0),ROUND((P1509*$P$1),0))</f>
        <v>990</v>
      </c>
      <c r="T1509" s="113">
        <f ca="1">O1509*S1509</f>
        <v>0</v>
      </c>
      <c r="U1509" s="114">
        <f>VLOOKUP(C1509,Лист2!A$1:B$899,2,FALSE)</f>
        <v>990</v>
      </c>
      <c r="V1509" s="114"/>
      <c r="W1509" s="114"/>
      <c r="X1509" s="114"/>
      <c r="Y1509" s="114"/>
      <c r="Z1509" s="114"/>
    </row>
    <row r="1510" spans="1:26" customFormat="1" ht="17.25" thickBot="1" x14ac:dyDescent="0.3">
      <c r="A1510" s="138"/>
      <c r="B1510" s="191"/>
      <c r="C1510" s="115"/>
      <c r="D1510" s="134" t="s">
        <v>35</v>
      </c>
      <c r="E1510" s="131"/>
      <c r="F1510" s="131"/>
      <c r="G1510" s="144"/>
      <c r="H1510" s="131"/>
      <c r="I1510" s="131"/>
      <c r="J1510" s="131"/>
      <c r="K1510" s="131"/>
      <c r="L1510" s="131"/>
      <c r="M1510" s="131"/>
      <c r="N1510" s="131"/>
      <c r="O1510" s="118" t="str">
        <f ca="1">IF(D1510="цвет",SUM(O1511:INDIRECT("N"&amp;R1510)),IF(SUM(E1510:N1510)=0,"",SUM(E1510:N1510)))</f>
        <v/>
      </c>
      <c r="P1510" s="109" t="s">
        <v>54</v>
      </c>
      <c r="Q1510" s="110">
        <f t="shared" si="46"/>
        <v>5313</v>
      </c>
      <c r="R1510" s="111">
        <f t="shared" ca="1" si="47"/>
        <v>1512</v>
      </c>
      <c r="S1510" s="119"/>
      <c r="T1510" s="120"/>
      <c r="U1510" s="114" t="e">
        <f>VLOOKUP(C1510,Лист2!A$1:B$899,2,FALSE)</f>
        <v>#N/A</v>
      </c>
      <c r="V1510" s="114"/>
      <c r="W1510" s="114"/>
      <c r="X1510" s="114"/>
      <c r="Y1510" s="114"/>
      <c r="Z1510" s="114"/>
    </row>
    <row r="1511" spans="1:26" customFormat="1" ht="135" customHeight="1" x14ac:dyDescent="0.25">
      <c r="A1511" s="138"/>
      <c r="B1511" s="191"/>
      <c r="C1511" s="115"/>
      <c r="D1511" s="250" t="s">
        <v>583</v>
      </c>
      <c r="E1511" s="251"/>
      <c r="F1511" s="251"/>
      <c r="G1511" s="251"/>
      <c r="H1511" s="251"/>
      <c r="I1511" s="251"/>
      <c r="J1511" s="251"/>
      <c r="K1511" s="251"/>
      <c r="L1511" s="251"/>
      <c r="M1511" s="251"/>
      <c r="N1511" s="252"/>
      <c r="O1511" s="118" t="str">
        <f ca="1">IF(D1511="цвет",SUM(O1512:INDIRECT("N"&amp;R1511)),IF(SUM(E1511:N1511)=0,"",SUM(E1511:N1511)))</f>
        <v/>
      </c>
      <c r="P1511" s="109" t="s">
        <v>54</v>
      </c>
      <c r="Q1511" s="110">
        <f t="shared" si="46"/>
        <v>5313</v>
      </c>
      <c r="R1511" s="111">
        <f t="shared" ca="1" si="47"/>
        <v>1512</v>
      </c>
      <c r="S1511" s="119"/>
      <c r="T1511" s="120"/>
      <c r="U1511" s="114" t="e">
        <f>VLOOKUP(C1511,Лист2!A$1:B$899,2,FALSE)</f>
        <v>#N/A</v>
      </c>
      <c r="V1511" s="114"/>
      <c r="W1511" s="114"/>
      <c r="X1511" s="114"/>
      <c r="Y1511" s="114"/>
      <c r="Z1511" s="114"/>
    </row>
    <row r="1512" spans="1:26" customFormat="1" ht="17.45" customHeight="1" thickBot="1" x14ac:dyDescent="0.3">
      <c r="A1512" s="138"/>
      <c r="B1512" s="192"/>
      <c r="C1512" s="121"/>
      <c r="D1512" s="219" t="str">
        <f>HYPERLINK("https://miamia.ru/search/index.php?q="&amp;Q1512&amp;"&amp;s=Поиск?utm_source=Excel&amp;utm_medium=Nalichie&amp;utm_content="&amp;Q1512&amp;"","Посмотреть большую фотографию на сайте")</f>
        <v>Посмотреть большую фотографию на сайте</v>
      </c>
      <c r="E1512" s="220"/>
      <c r="F1512" s="220"/>
      <c r="G1512" s="220"/>
      <c r="H1512" s="220"/>
      <c r="I1512" s="220"/>
      <c r="J1512" s="220"/>
      <c r="K1512" s="220"/>
      <c r="L1512" s="220"/>
      <c r="M1512" s="220"/>
      <c r="N1512" s="221"/>
      <c r="O1512" s="118" t="str">
        <f ca="1">IF(D1512="цвет",SUM(O1513:INDIRECT("N"&amp;R1512)),IF(SUM(E1512:N1512)=0,"",SUM(E1512:N1512)))</f>
        <v/>
      </c>
      <c r="P1512" s="109" t="s">
        <v>54</v>
      </c>
      <c r="Q1512" s="110">
        <f t="shared" si="46"/>
        <v>5313</v>
      </c>
      <c r="R1512" s="111">
        <f t="shared" ca="1" si="47"/>
        <v>1512</v>
      </c>
      <c r="S1512" s="119"/>
      <c r="T1512" s="120"/>
      <c r="U1512" s="114" t="e">
        <f>VLOOKUP(C1512,Лист2!A$1:B$899,2,FALSE)</f>
        <v>#N/A</v>
      </c>
      <c r="V1512" s="114"/>
      <c r="W1512" s="114"/>
      <c r="X1512" s="114"/>
      <c r="Y1512" s="114"/>
      <c r="Z1512" s="114"/>
    </row>
    <row r="1513" spans="1:26" customFormat="1" ht="17.25" thickBot="1" x14ac:dyDescent="0.3">
      <c r="A1513" s="138"/>
      <c r="B1513" s="190" t="s">
        <v>580</v>
      </c>
      <c r="C1513" s="132">
        <v>5314</v>
      </c>
      <c r="D1513" s="104" t="s">
        <v>9</v>
      </c>
      <c r="E1513" s="105" t="s">
        <v>11</v>
      </c>
      <c r="F1513" s="105" t="s">
        <v>12</v>
      </c>
      <c r="G1513" s="105" t="s">
        <v>13</v>
      </c>
      <c r="H1513" s="105" t="s">
        <v>14</v>
      </c>
      <c r="I1513" s="105" t="s">
        <v>15</v>
      </c>
      <c r="J1513" s="105" t="s">
        <v>16</v>
      </c>
      <c r="K1513" s="105"/>
      <c r="L1513" s="105"/>
      <c r="M1513" s="105"/>
      <c r="N1513" s="107"/>
      <c r="O1513" s="108">
        <f ca="1">IF(D1513="цвет",SUM(O1514:INDIRECT("N"&amp;R1513)),IF(SUM(E1513:N1513)=0,"",SUM(E1513:N1513)))</f>
        <v>0</v>
      </c>
      <c r="P1513" s="109">
        <v>2065</v>
      </c>
      <c r="Q1513" s="110">
        <f t="shared" si="46"/>
        <v>5314</v>
      </c>
      <c r="R1513" s="111">
        <f t="shared" ca="1" si="47"/>
        <v>1516</v>
      </c>
      <c r="S1513" s="112">
        <f>IF(U1513&gt;0,ROUND((U1513),0),ROUND((P1513*$P$1),0))</f>
        <v>990</v>
      </c>
      <c r="T1513" s="113">
        <f ca="1">O1513*S1513</f>
        <v>0</v>
      </c>
      <c r="U1513" s="114">
        <f>VLOOKUP(C1513,Лист2!A$1:B$899,2,FALSE)</f>
        <v>990</v>
      </c>
      <c r="V1513" s="114"/>
      <c r="W1513" s="114"/>
      <c r="X1513" s="114"/>
      <c r="Y1513" s="114"/>
      <c r="Z1513" s="114"/>
    </row>
    <row r="1514" spans="1:26" customFormat="1" ht="17.25" thickBot="1" x14ac:dyDescent="0.3">
      <c r="A1514" s="138"/>
      <c r="B1514" s="191"/>
      <c r="C1514" s="115"/>
      <c r="D1514" s="134" t="s">
        <v>35</v>
      </c>
      <c r="E1514" s="144"/>
      <c r="F1514" s="131"/>
      <c r="G1514" s="131"/>
      <c r="H1514" s="131"/>
      <c r="I1514" s="131"/>
      <c r="J1514" s="131"/>
      <c r="K1514" s="131"/>
      <c r="L1514" s="131"/>
      <c r="M1514" s="131"/>
      <c r="N1514" s="131"/>
      <c r="O1514" s="118" t="str">
        <f ca="1">IF(D1514="цвет",SUM(O1515:INDIRECT("N"&amp;R1514)),IF(SUM(E1514:N1514)=0,"",SUM(E1514:N1514)))</f>
        <v/>
      </c>
      <c r="P1514" s="109" t="s">
        <v>54</v>
      </c>
      <c r="Q1514" s="110">
        <f t="shared" si="46"/>
        <v>5314</v>
      </c>
      <c r="R1514" s="111">
        <f t="shared" ca="1" si="47"/>
        <v>1516</v>
      </c>
      <c r="S1514" s="119"/>
      <c r="T1514" s="120"/>
      <c r="U1514" s="114" t="e">
        <f>VLOOKUP(C1514,Лист2!A$1:B$899,2,FALSE)</f>
        <v>#N/A</v>
      </c>
      <c r="V1514" s="114"/>
      <c r="W1514" s="114"/>
      <c r="X1514" s="114"/>
      <c r="Y1514" s="114"/>
      <c r="Z1514" s="114"/>
    </row>
    <row r="1515" spans="1:26" customFormat="1" ht="135" customHeight="1" x14ac:dyDescent="0.25">
      <c r="A1515" s="138"/>
      <c r="B1515" s="191"/>
      <c r="C1515" s="115"/>
      <c r="D1515" s="250" t="s">
        <v>584</v>
      </c>
      <c r="E1515" s="251"/>
      <c r="F1515" s="251"/>
      <c r="G1515" s="251"/>
      <c r="H1515" s="251"/>
      <c r="I1515" s="251"/>
      <c r="J1515" s="251"/>
      <c r="K1515" s="251"/>
      <c r="L1515" s="251"/>
      <c r="M1515" s="251"/>
      <c r="N1515" s="252"/>
      <c r="O1515" s="118" t="str">
        <f ca="1">IF(D1515="цвет",SUM(O1516:INDIRECT("N"&amp;R1515)),IF(SUM(E1515:N1515)=0,"",SUM(E1515:N1515)))</f>
        <v/>
      </c>
      <c r="P1515" s="109" t="s">
        <v>54</v>
      </c>
      <c r="Q1515" s="110">
        <f t="shared" si="46"/>
        <v>5314</v>
      </c>
      <c r="R1515" s="111">
        <f t="shared" ca="1" si="47"/>
        <v>1516</v>
      </c>
      <c r="S1515" s="119"/>
      <c r="T1515" s="120"/>
      <c r="U1515" s="114" t="e">
        <f>VLOOKUP(C1515,Лист2!A$1:B$899,2,FALSE)</f>
        <v>#N/A</v>
      </c>
      <c r="V1515" s="114"/>
      <c r="W1515" s="114"/>
      <c r="X1515" s="114"/>
      <c r="Y1515" s="114"/>
      <c r="Z1515" s="114"/>
    </row>
    <row r="1516" spans="1:26" customFormat="1" ht="17.45" customHeight="1" thickBot="1" x14ac:dyDescent="0.3">
      <c r="A1516" s="138"/>
      <c r="B1516" s="192"/>
      <c r="C1516" s="121"/>
      <c r="D1516" s="219" t="str">
        <f>HYPERLINK("https://miamia.ru/search/index.php?q="&amp;Q1516&amp;"&amp;s=Поиск?utm_source=Excel&amp;utm_medium=Nalichie&amp;utm_content="&amp;Q1516&amp;"","Посмотреть большую фотографию на сайте")</f>
        <v>Посмотреть большую фотографию на сайте</v>
      </c>
      <c r="E1516" s="220"/>
      <c r="F1516" s="220"/>
      <c r="G1516" s="220"/>
      <c r="H1516" s="220"/>
      <c r="I1516" s="220"/>
      <c r="J1516" s="220"/>
      <c r="K1516" s="220"/>
      <c r="L1516" s="220"/>
      <c r="M1516" s="220"/>
      <c r="N1516" s="221"/>
      <c r="O1516" s="118" t="str">
        <f ca="1">IF(D1516="цвет",SUM(O1517:INDIRECT("N"&amp;R1516)),IF(SUM(E1516:N1516)=0,"",SUM(E1516:N1516)))</f>
        <v/>
      </c>
      <c r="P1516" s="109" t="s">
        <v>54</v>
      </c>
      <c r="Q1516" s="110">
        <f t="shared" si="46"/>
        <v>5314</v>
      </c>
      <c r="R1516" s="111">
        <f t="shared" ca="1" si="47"/>
        <v>1516</v>
      </c>
      <c r="S1516" s="119"/>
      <c r="T1516" s="120"/>
      <c r="U1516" s="114" t="e">
        <f>VLOOKUP(C1516,Лист2!A$1:B$899,2,FALSE)</f>
        <v>#N/A</v>
      </c>
      <c r="V1516" s="114"/>
      <c r="W1516" s="114"/>
      <c r="X1516" s="114"/>
      <c r="Y1516" s="114"/>
      <c r="Z1516" s="114"/>
    </row>
    <row r="1517" spans="1:26" customFormat="1" ht="17.25" thickBot="1" x14ac:dyDescent="0.3">
      <c r="A1517" s="138"/>
      <c r="B1517" s="190" t="s">
        <v>580</v>
      </c>
      <c r="C1517" s="132">
        <v>5315</v>
      </c>
      <c r="D1517" s="104" t="s">
        <v>9</v>
      </c>
      <c r="E1517" s="105" t="s">
        <v>11</v>
      </c>
      <c r="F1517" s="105" t="s">
        <v>12</v>
      </c>
      <c r="G1517" s="105" t="s">
        <v>13</v>
      </c>
      <c r="H1517" s="105" t="s">
        <v>14</v>
      </c>
      <c r="I1517" s="105" t="s">
        <v>15</v>
      </c>
      <c r="J1517" s="105" t="s">
        <v>16</v>
      </c>
      <c r="K1517" s="105"/>
      <c r="L1517" s="105"/>
      <c r="M1517" s="105"/>
      <c r="N1517" s="107"/>
      <c r="O1517" s="108">
        <f ca="1">IF(D1517="цвет",SUM(O1518:INDIRECT("N"&amp;R1517)),IF(SUM(E1517:N1517)=0,"",SUM(E1517:N1517)))</f>
        <v>0</v>
      </c>
      <c r="P1517" s="109">
        <v>2970</v>
      </c>
      <c r="Q1517" s="110">
        <f t="shared" si="46"/>
        <v>5315</v>
      </c>
      <c r="R1517" s="111">
        <f t="shared" ca="1" si="47"/>
        <v>1520</v>
      </c>
      <c r="S1517" s="112">
        <f>IF(U1517&gt;0,ROUND((U1517),0),ROUND((P1517*$P$1),0))</f>
        <v>1490</v>
      </c>
      <c r="T1517" s="113">
        <f ca="1">O1517*S1517</f>
        <v>0</v>
      </c>
      <c r="U1517" s="114">
        <f>VLOOKUP(C1517,Лист2!A$1:B$899,2,FALSE)</f>
        <v>1490</v>
      </c>
      <c r="V1517" s="114"/>
      <c r="W1517" s="114"/>
      <c r="X1517" s="114"/>
      <c r="Y1517" s="114"/>
      <c r="Z1517" s="114"/>
    </row>
    <row r="1518" spans="1:26" customFormat="1" ht="17.25" thickBot="1" x14ac:dyDescent="0.3">
      <c r="A1518" s="138"/>
      <c r="B1518" s="191"/>
      <c r="C1518" s="115"/>
      <c r="D1518" s="134" t="s">
        <v>35</v>
      </c>
      <c r="E1518" s="275"/>
      <c r="F1518" s="131"/>
      <c r="G1518" s="131"/>
      <c r="H1518" s="131"/>
      <c r="I1518" s="131"/>
      <c r="J1518" s="131"/>
      <c r="K1518" s="131"/>
      <c r="L1518" s="131"/>
      <c r="M1518" s="131"/>
      <c r="N1518" s="131"/>
      <c r="O1518" s="118" t="str">
        <f ca="1">IF(D1518="цвет",SUM(O1519:INDIRECT("N"&amp;R1518)),IF(SUM(E1518:N1518)=0,"",SUM(E1518:N1518)))</f>
        <v/>
      </c>
      <c r="P1518" s="109" t="s">
        <v>54</v>
      </c>
      <c r="Q1518" s="110">
        <f t="shared" si="46"/>
        <v>5315</v>
      </c>
      <c r="R1518" s="111">
        <f t="shared" ca="1" si="47"/>
        <v>1520</v>
      </c>
      <c r="S1518" s="119"/>
      <c r="T1518" s="120"/>
      <c r="U1518" s="114" t="e">
        <f>VLOOKUP(C1518,Лист2!A$1:B$899,2,FALSE)</f>
        <v>#N/A</v>
      </c>
      <c r="V1518" s="114"/>
      <c r="W1518" s="114"/>
      <c r="X1518" s="114"/>
      <c r="Y1518" s="114"/>
      <c r="Z1518" s="114"/>
    </row>
    <row r="1519" spans="1:26" customFormat="1" ht="135" customHeight="1" x14ac:dyDescent="0.25">
      <c r="A1519" s="138"/>
      <c r="B1519" s="191"/>
      <c r="C1519" s="115"/>
      <c r="D1519" s="250" t="s">
        <v>585</v>
      </c>
      <c r="E1519" s="251"/>
      <c r="F1519" s="251"/>
      <c r="G1519" s="251"/>
      <c r="H1519" s="251"/>
      <c r="I1519" s="251"/>
      <c r="J1519" s="251"/>
      <c r="K1519" s="251"/>
      <c r="L1519" s="251"/>
      <c r="M1519" s="251"/>
      <c r="N1519" s="252"/>
      <c r="O1519" s="118" t="str">
        <f ca="1">IF(D1519="цвет",SUM(O1520:INDIRECT("N"&amp;R1519)),IF(SUM(E1519:N1519)=0,"",SUM(E1519:N1519)))</f>
        <v/>
      </c>
      <c r="P1519" s="109" t="s">
        <v>54</v>
      </c>
      <c r="Q1519" s="110">
        <f t="shared" si="46"/>
        <v>5315</v>
      </c>
      <c r="R1519" s="111">
        <f t="shared" ca="1" si="47"/>
        <v>1520</v>
      </c>
      <c r="S1519" s="119"/>
      <c r="T1519" s="120"/>
      <c r="U1519" s="114" t="e">
        <f>VLOOKUP(C1519,Лист2!A$1:B$899,2,FALSE)</f>
        <v>#N/A</v>
      </c>
      <c r="V1519" s="114"/>
      <c r="W1519" s="114"/>
      <c r="X1519" s="114"/>
      <c r="Y1519" s="114"/>
      <c r="Z1519" s="114"/>
    </row>
    <row r="1520" spans="1:26" customFormat="1" ht="17.45" customHeight="1" thickBot="1" x14ac:dyDescent="0.3">
      <c r="A1520" s="138"/>
      <c r="B1520" s="192"/>
      <c r="C1520" s="121"/>
      <c r="D1520" s="219" t="str">
        <f>HYPERLINK("https://miamia.ru/search/index.php?q="&amp;Q1520&amp;"&amp;s=Поиск?utm_source=Excel&amp;utm_medium=Nalichie&amp;utm_content="&amp;Q1520&amp;"","Посмотреть большую фотографию на сайте")</f>
        <v>Посмотреть большую фотографию на сайте</v>
      </c>
      <c r="E1520" s="220"/>
      <c r="F1520" s="220"/>
      <c r="G1520" s="220"/>
      <c r="H1520" s="220"/>
      <c r="I1520" s="220"/>
      <c r="J1520" s="220"/>
      <c r="K1520" s="220"/>
      <c r="L1520" s="220"/>
      <c r="M1520" s="220"/>
      <c r="N1520" s="221"/>
      <c r="O1520" s="118" t="str">
        <f ca="1">IF(D1520="цвет",SUM(O1521:INDIRECT("N"&amp;R1520)),IF(SUM(E1520:N1520)=0,"",SUM(E1520:N1520)))</f>
        <v/>
      </c>
      <c r="P1520" s="109" t="s">
        <v>54</v>
      </c>
      <c r="Q1520" s="110">
        <f t="shared" si="46"/>
        <v>5315</v>
      </c>
      <c r="R1520" s="111">
        <f t="shared" ca="1" si="47"/>
        <v>1520</v>
      </c>
      <c r="S1520" s="119"/>
      <c r="T1520" s="120"/>
      <c r="U1520" s="114" t="e">
        <f>VLOOKUP(C1520,Лист2!A$1:B$899,2,FALSE)</f>
        <v>#N/A</v>
      </c>
      <c r="V1520" s="114"/>
      <c r="W1520" s="114"/>
      <c r="X1520" s="114"/>
      <c r="Y1520" s="114"/>
      <c r="Z1520" s="114"/>
    </row>
    <row r="1521" spans="1:26" customFormat="1" ht="17.25" thickBot="1" x14ac:dyDescent="0.3">
      <c r="A1521" s="138"/>
      <c r="B1521" s="190" t="s">
        <v>580</v>
      </c>
      <c r="C1521" s="132">
        <v>5316</v>
      </c>
      <c r="D1521" s="104" t="s">
        <v>9</v>
      </c>
      <c r="E1521" s="105" t="s">
        <v>11</v>
      </c>
      <c r="F1521" s="105" t="s">
        <v>12</v>
      </c>
      <c r="G1521" s="105" t="s">
        <v>13</v>
      </c>
      <c r="H1521" s="105" t="s">
        <v>14</v>
      </c>
      <c r="I1521" s="105" t="s">
        <v>15</v>
      </c>
      <c r="J1521" s="105" t="s">
        <v>16</v>
      </c>
      <c r="K1521" s="105" t="s">
        <v>20</v>
      </c>
      <c r="L1521" s="105" t="s">
        <v>21</v>
      </c>
      <c r="M1521" s="105"/>
      <c r="N1521" s="107"/>
      <c r="O1521" s="108">
        <f ca="1">IF(D1521="цвет",SUM(O1522:INDIRECT("N"&amp;R1521)),IF(SUM(E1521:N1521)=0,"",SUM(E1521:N1521)))</f>
        <v>0</v>
      </c>
      <c r="P1521" s="109">
        <v>3358</v>
      </c>
      <c r="Q1521" s="110">
        <f t="shared" si="46"/>
        <v>5316</v>
      </c>
      <c r="R1521" s="111">
        <f t="shared" ca="1" si="47"/>
        <v>1524</v>
      </c>
      <c r="S1521" s="112">
        <f>IF(U1521&gt;0,ROUND((U1521),0),ROUND((P1521*$P$1),0))</f>
        <v>1490</v>
      </c>
      <c r="T1521" s="113">
        <f ca="1">O1521*S1521</f>
        <v>0</v>
      </c>
      <c r="U1521" s="114">
        <f>VLOOKUP(C1521,Лист2!A$1:B$899,2,FALSE)</f>
        <v>1490</v>
      </c>
      <c r="V1521" s="114"/>
      <c r="W1521" s="114"/>
      <c r="X1521" s="114"/>
      <c r="Y1521" s="114"/>
      <c r="Z1521" s="114"/>
    </row>
    <row r="1522" spans="1:26" customFormat="1" ht="17.25" thickBot="1" x14ac:dyDescent="0.3">
      <c r="A1522" s="138"/>
      <c r="B1522" s="191"/>
      <c r="C1522" s="115"/>
      <c r="D1522" s="134" t="s">
        <v>35</v>
      </c>
      <c r="E1522" s="275"/>
      <c r="F1522" s="275"/>
      <c r="G1522" s="144"/>
      <c r="H1522" s="131"/>
      <c r="I1522" s="131"/>
      <c r="J1522" s="131"/>
      <c r="K1522" s="131"/>
      <c r="L1522" s="131"/>
      <c r="M1522" s="131"/>
      <c r="N1522" s="131"/>
      <c r="O1522" s="118" t="str">
        <f ca="1">IF(D1522="цвет",SUM(O1523:INDIRECT("N"&amp;R1522)),IF(SUM(E1522:N1522)=0,"",SUM(E1522:N1522)))</f>
        <v/>
      </c>
      <c r="P1522" s="109" t="s">
        <v>54</v>
      </c>
      <c r="Q1522" s="110">
        <f t="shared" si="46"/>
        <v>5316</v>
      </c>
      <c r="R1522" s="111">
        <f t="shared" ca="1" si="47"/>
        <v>1524</v>
      </c>
      <c r="S1522" s="119"/>
      <c r="T1522" s="120"/>
      <c r="U1522" s="114" t="e">
        <f>VLOOKUP(C1522,Лист2!A$1:B$899,2,FALSE)</f>
        <v>#N/A</v>
      </c>
      <c r="V1522" s="114"/>
      <c r="W1522" s="114"/>
      <c r="X1522" s="114"/>
      <c r="Y1522" s="114"/>
      <c r="Z1522" s="114"/>
    </row>
    <row r="1523" spans="1:26" customFormat="1" ht="135" customHeight="1" x14ac:dyDescent="0.25">
      <c r="A1523" s="138"/>
      <c r="B1523" s="191"/>
      <c r="C1523" s="115"/>
      <c r="D1523" s="250" t="s">
        <v>586</v>
      </c>
      <c r="E1523" s="251"/>
      <c r="F1523" s="251"/>
      <c r="G1523" s="251"/>
      <c r="H1523" s="251"/>
      <c r="I1523" s="251"/>
      <c r="J1523" s="251"/>
      <c r="K1523" s="251"/>
      <c r="L1523" s="251"/>
      <c r="M1523" s="251"/>
      <c r="N1523" s="252"/>
      <c r="O1523" s="118" t="str">
        <f ca="1">IF(D1523="цвет",SUM(O1524:INDIRECT("N"&amp;R1523)),IF(SUM(E1523:N1523)=0,"",SUM(E1523:N1523)))</f>
        <v/>
      </c>
      <c r="P1523" s="109" t="s">
        <v>54</v>
      </c>
      <c r="Q1523" s="110">
        <f t="shared" si="46"/>
        <v>5316</v>
      </c>
      <c r="R1523" s="111">
        <f t="shared" ca="1" si="47"/>
        <v>1524</v>
      </c>
      <c r="S1523" s="119"/>
      <c r="T1523" s="120"/>
      <c r="U1523" s="114" t="e">
        <f>VLOOKUP(C1523,Лист2!A$1:B$899,2,FALSE)</f>
        <v>#N/A</v>
      </c>
      <c r="V1523" s="114"/>
      <c r="W1523" s="114"/>
      <c r="X1523" s="114"/>
      <c r="Y1523" s="114"/>
      <c r="Z1523" s="114"/>
    </row>
    <row r="1524" spans="1:26" customFormat="1" ht="17.45" customHeight="1" thickBot="1" x14ac:dyDescent="0.3">
      <c r="A1524" s="138"/>
      <c r="B1524" s="192"/>
      <c r="C1524" s="121"/>
      <c r="D1524" s="219" t="str">
        <f>HYPERLINK("https://miamia.ru/search/index.php?q="&amp;Q1524&amp;"&amp;s=Поиск?utm_source=Excel&amp;utm_medium=Nalichie&amp;utm_content="&amp;Q1524&amp;"","Посмотреть большую фотографию на сайте")</f>
        <v>Посмотреть большую фотографию на сайте</v>
      </c>
      <c r="E1524" s="220"/>
      <c r="F1524" s="220"/>
      <c r="G1524" s="220"/>
      <c r="H1524" s="220"/>
      <c r="I1524" s="220"/>
      <c r="J1524" s="220"/>
      <c r="K1524" s="220"/>
      <c r="L1524" s="220"/>
      <c r="M1524" s="220"/>
      <c r="N1524" s="221"/>
      <c r="O1524" s="118" t="str">
        <f ca="1">IF(D1524="цвет",SUM(O1525:INDIRECT("N"&amp;R1524)),IF(SUM(E1524:N1524)=0,"",SUM(E1524:N1524)))</f>
        <v/>
      </c>
      <c r="P1524" s="109" t="s">
        <v>54</v>
      </c>
      <c r="Q1524" s="110">
        <f t="shared" si="46"/>
        <v>5316</v>
      </c>
      <c r="R1524" s="111">
        <f t="shared" ca="1" si="47"/>
        <v>1524</v>
      </c>
      <c r="S1524" s="119"/>
      <c r="T1524" s="120"/>
      <c r="U1524" s="114" t="e">
        <f>VLOOKUP(C1524,Лист2!A$1:B$899,2,FALSE)</f>
        <v>#N/A</v>
      </c>
      <c r="V1524" s="114"/>
      <c r="W1524" s="114"/>
      <c r="X1524" s="114"/>
      <c r="Y1524" s="114"/>
      <c r="Z1524" s="114"/>
    </row>
    <row r="1525" spans="1:26" customFormat="1" ht="17.25" thickBot="1" x14ac:dyDescent="0.3">
      <c r="A1525" s="138"/>
      <c r="B1525" s="190" t="s">
        <v>580</v>
      </c>
      <c r="C1525" s="132">
        <v>5317</v>
      </c>
      <c r="D1525" s="104" t="s">
        <v>9</v>
      </c>
      <c r="E1525" s="105" t="s">
        <v>11</v>
      </c>
      <c r="F1525" s="105" t="s">
        <v>12</v>
      </c>
      <c r="G1525" s="105" t="s">
        <v>13</v>
      </c>
      <c r="H1525" s="105" t="s">
        <v>14</v>
      </c>
      <c r="I1525" s="105" t="s">
        <v>15</v>
      </c>
      <c r="J1525" s="105" t="s">
        <v>16</v>
      </c>
      <c r="K1525" s="105"/>
      <c r="L1525" s="105"/>
      <c r="M1525" s="105"/>
      <c r="N1525" s="107"/>
      <c r="O1525" s="108">
        <f ca="1">IF(D1525="цвет",SUM(O1526:INDIRECT("N"&amp;R1525)),IF(SUM(E1525:N1525)=0,"",SUM(E1525:N1525)))</f>
        <v>0</v>
      </c>
      <c r="P1525" s="109">
        <v>2453</v>
      </c>
      <c r="Q1525" s="110">
        <f t="shared" si="46"/>
        <v>5317</v>
      </c>
      <c r="R1525" s="111">
        <f t="shared" ca="1" si="47"/>
        <v>1528</v>
      </c>
      <c r="S1525" s="112">
        <f>IF(U1525&gt;0,ROUND((U1525),0),ROUND((P1525*$P$1),0))</f>
        <v>990</v>
      </c>
      <c r="T1525" s="113">
        <f ca="1">O1525*S1525</f>
        <v>0</v>
      </c>
      <c r="U1525" s="114">
        <f>VLOOKUP(C1525,Лист2!A$1:B$899,2,FALSE)</f>
        <v>990</v>
      </c>
      <c r="V1525" s="114"/>
      <c r="W1525" s="114"/>
      <c r="X1525" s="114"/>
      <c r="Y1525" s="114"/>
      <c r="Z1525" s="114"/>
    </row>
    <row r="1526" spans="1:26" customFormat="1" ht="17.25" thickBot="1" x14ac:dyDescent="0.3">
      <c r="A1526" s="138"/>
      <c r="B1526" s="191"/>
      <c r="C1526" s="115"/>
      <c r="D1526" s="134" t="s">
        <v>35</v>
      </c>
      <c r="E1526" s="144"/>
      <c r="F1526" s="144"/>
      <c r="G1526" s="144"/>
      <c r="H1526" s="144"/>
      <c r="I1526" s="144"/>
      <c r="J1526" s="131"/>
      <c r="K1526" s="131"/>
      <c r="L1526" s="131"/>
      <c r="M1526" s="131"/>
      <c r="N1526" s="131"/>
      <c r="O1526" s="118" t="str">
        <f ca="1">IF(D1526="цвет",SUM(O1527:INDIRECT("N"&amp;R1526)),IF(SUM(E1526:N1526)=0,"",SUM(E1526:N1526)))</f>
        <v/>
      </c>
      <c r="P1526" s="109" t="s">
        <v>54</v>
      </c>
      <c r="Q1526" s="110">
        <f t="shared" si="46"/>
        <v>5317</v>
      </c>
      <c r="R1526" s="111">
        <f t="shared" ca="1" si="47"/>
        <v>1528</v>
      </c>
      <c r="S1526" s="119"/>
      <c r="T1526" s="120"/>
      <c r="U1526" s="114" t="e">
        <f>VLOOKUP(C1526,Лист2!A$1:B$899,2,FALSE)</f>
        <v>#N/A</v>
      </c>
      <c r="V1526" s="114"/>
      <c r="W1526" s="114"/>
      <c r="X1526" s="114"/>
      <c r="Y1526" s="114"/>
      <c r="Z1526" s="114"/>
    </row>
    <row r="1527" spans="1:26" customFormat="1" ht="135" customHeight="1" x14ac:dyDescent="0.25">
      <c r="A1527" s="138"/>
      <c r="B1527" s="191"/>
      <c r="C1527" s="115"/>
      <c r="D1527" s="250" t="s">
        <v>587</v>
      </c>
      <c r="E1527" s="251"/>
      <c r="F1527" s="251"/>
      <c r="G1527" s="251"/>
      <c r="H1527" s="251"/>
      <c r="I1527" s="251"/>
      <c r="J1527" s="251"/>
      <c r="K1527" s="251"/>
      <c r="L1527" s="251"/>
      <c r="M1527" s="251"/>
      <c r="N1527" s="252"/>
      <c r="O1527" s="118" t="str">
        <f ca="1">IF(D1527="цвет",SUM(O1528:INDIRECT("N"&amp;R1527)),IF(SUM(E1527:N1527)=0,"",SUM(E1527:N1527)))</f>
        <v/>
      </c>
      <c r="P1527" s="109" t="s">
        <v>54</v>
      </c>
      <c r="Q1527" s="110">
        <f t="shared" si="46"/>
        <v>5317</v>
      </c>
      <c r="R1527" s="111">
        <f t="shared" ca="1" si="47"/>
        <v>1528</v>
      </c>
      <c r="S1527" s="119"/>
      <c r="T1527" s="120"/>
      <c r="U1527" s="114" t="e">
        <f>VLOOKUP(C1527,Лист2!A$1:B$899,2,FALSE)</f>
        <v>#N/A</v>
      </c>
      <c r="V1527" s="114"/>
      <c r="W1527" s="114"/>
      <c r="X1527" s="114"/>
      <c r="Y1527" s="114"/>
      <c r="Z1527" s="114"/>
    </row>
    <row r="1528" spans="1:26" customFormat="1" ht="17.45" customHeight="1" thickBot="1" x14ac:dyDescent="0.3">
      <c r="A1528" s="138"/>
      <c r="B1528" s="192"/>
      <c r="C1528" s="121"/>
      <c r="D1528" s="219" t="str">
        <f>HYPERLINK("https://miamia.ru/search/index.php?q="&amp;Q1528&amp;"&amp;s=Поиск?utm_source=Excel&amp;utm_medium=Nalichie&amp;utm_content="&amp;Q1528&amp;"","Посмотреть большую фотографию на сайте")</f>
        <v>Посмотреть большую фотографию на сайте</v>
      </c>
      <c r="E1528" s="220"/>
      <c r="F1528" s="220"/>
      <c r="G1528" s="220"/>
      <c r="H1528" s="220"/>
      <c r="I1528" s="220"/>
      <c r="J1528" s="220"/>
      <c r="K1528" s="220"/>
      <c r="L1528" s="220"/>
      <c r="M1528" s="220"/>
      <c r="N1528" s="221"/>
      <c r="O1528" s="118" t="str">
        <f ca="1">IF(D1528="цвет",SUM(O1529:INDIRECT("N"&amp;R1528)),IF(SUM(E1528:N1528)=0,"",SUM(E1528:N1528)))</f>
        <v/>
      </c>
      <c r="P1528" s="109" t="s">
        <v>54</v>
      </c>
      <c r="Q1528" s="110">
        <f t="shared" si="46"/>
        <v>5317</v>
      </c>
      <c r="R1528" s="111">
        <f t="shared" ca="1" si="47"/>
        <v>1528</v>
      </c>
      <c r="S1528" s="119"/>
      <c r="T1528" s="120"/>
      <c r="U1528" s="114" t="e">
        <f>VLOOKUP(C1528,Лист2!A$1:B$899,2,FALSE)</f>
        <v>#N/A</v>
      </c>
      <c r="V1528" s="114"/>
      <c r="W1528" s="114"/>
      <c r="X1528" s="114"/>
      <c r="Y1528" s="114"/>
      <c r="Z1528" s="114"/>
    </row>
    <row r="1529" spans="1:26" customFormat="1" ht="17.25" thickBot="1" x14ac:dyDescent="0.3">
      <c r="A1529" s="138"/>
      <c r="B1529" s="190" t="s">
        <v>580</v>
      </c>
      <c r="C1529" s="132">
        <v>5318</v>
      </c>
      <c r="D1529" s="104" t="s">
        <v>9</v>
      </c>
      <c r="E1529" s="105" t="s">
        <v>11</v>
      </c>
      <c r="F1529" s="105" t="s">
        <v>12</v>
      </c>
      <c r="G1529" s="105" t="s">
        <v>13</v>
      </c>
      <c r="H1529" s="105" t="s">
        <v>14</v>
      </c>
      <c r="I1529" s="105" t="s">
        <v>15</v>
      </c>
      <c r="J1529" s="105" t="s">
        <v>16</v>
      </c>
      <c r="K1529" s="105" t="s">
        <v>20</v>
      </c>
      <c r="L1529" s="105" t="s">
        <v>21</v>
      </c>
      <c r="M1529" s="105"/>
      <c r="N1529" s="107"/>
      <c r="O1529" s="108">
        <f ca="1">IF(D1529="цвет",SUM(O1530:INDIRECT("N"&amp;R1529)),IF(SUM(E1529:N1529)=0,"",SUM(E1529:N1529)))</f>
        <v>0</v>
      </c>
      <c r="P1529" s="109">
        <v>2194</v>
      </c>
      <c r="Q1529" s="110">
        <f t="shared" si="46"/>
        <v>5318</v>
      </c>
      <c r="R1529" s="111">
        <f t="shared" ca="1" si="47"/>
        <v>1532</v>
      </c>
      <c r="S1529" s="112">
        <f>IF(U1529&gt;0,ROUND((U1529),0),ROUND((P1529*$P$1),0))</f>
        <v>990</v>
      </c>
      <c r="T1529" s="113">
        <f ca="1">O1529*S1529</f>
        <v>0</v>
      </c>
      <c r="U1529" s="114">
        <f>VLOOKUP(C1529,Лист2!A$1:B$899,2,FALSE)</f>
        <v>990</v>
      </c>
      <c r="V1529" s="114"/>
      <c r="W1529" s="114"/>
      <c r="X1529" s="114"/>
      <c r="Y1529" s="114"/>
      <c r="Z1529" s="114"/>
    </row>
    <row r="1530" spans="1:26" customFormat="1" ht="17.25" thickBot="1" x14ac:dyDescent="0.3">
      <c r="A1530" s="138"/>
      <c r="B1530" s="191"/>
      <c r="C1530" s="115"/>
      <c r="D1530" s="134" t="s">
        <v>35</v>
      </c>
      <c r="E1530" s="131"/>
      <c r="F1530" s="275"/>
      <c r="G1530" s="275"/>
      <c r="H1530" s="275"/>
      <c r="I1530" s="275"/>
      <c r="J1530" s="275"/>
      <c r="K1530" s="131"/>
      <c r="L1530" s="131"/>
      <c r="M1530" s="131"/>
      <c r="N1530" s="131"/>
      <c r="O1530" s="118" t="str">
        <f ca="1">IF(D1530="цвет",SUM(O1531:INDIRECT("N"&amp;R1530)),IF(SUM(E1530:N1530)=0,"",SUM(E1530:N1530)))</f>
        <v/>
      </c>
      <c r="P1530" s="109" t="s">
        <v>54</v>
      </c>
      <c r="Q1530" s="110">
        <f t="shared" si="46"/>
        <v>5318</v>
      </c>
      <c r="R1530" s="111">
        <f t="shared" ca="1" si="47"/>
        <v>1532</v>
      </c>
      <c r="S1530" s="119"/>
      <c r="T1530" s="120"/>
      <c r="U1530" s="114" t="e">
        <f>VLOOKUP(C1530,Лист2!A$1:B$899,2,FALSE)</f>
        <v>#N/A</v>
      </c>
      <c r="V1530" s="114"/>
      <c r="W1530" s="114"/>
      <c r="X1530" s="114"/>
      <c r="Y1530" s="114"/>
      <c r="Z1530" s="114"/>
    </row>
    <row r="1531" spans="1:26" customFormat="1" ht="135" customHeight="1" x14ac:dyDescent="0.25">
      <c r="A1531" s="138"/>
      <c r="B1531" s="191"/>
      <c r="C1531" s="115"/>
      <c r="D1531" s="250" t="s">
        <v>588</v>
      </c>
      <c r="E1531" s="251"/>
      <c r="F1531" s="251"/>
      <c r="G1531" s="251"/>
      <c r="H1531" s="251"/>
      <c r="I1531" s="251"/>
      <c r="J1531" s="251"/>
      <c r="K1531" s="251"/>
      <c r="L1531" s="251"/>
      <c r="M1531" s="251"/>
      <c r="N1531" s="252"/>
      <c r="O1531" s="118" t="str">
        <f ca="1">IF(D1531="цвет",SUM(O1532:INDIRECT("N"&amp;R1531)),IF(SUM(E1531:N1531)=0,"",SUM(E1531:N1531)))</f>
        <v/>
      </c>
      <c r="P1531" s="109" t="s">
        <v>54</v>
      </c>
      <c r="Q1531" s="110">
        <f t="shared" si="46"/>
        <v>5318</v>
      </c>
      <c r="R1531" s="111">
        <f t="shared" ca="1" si="47"/>
        <v>1532</v>
      </c>
      <c r="S1531" s="119"/>
      <c r="T1531" s="120"/>
      <c r="U1531" s="114" t="e">
        <f>VLOOKUP(C1531,Лист2!A$1:B$899,2,FALSE)</f>
        <v>#N/A</v>
      </c>
      <c r="V1531" s="114"/>
      <c r="W1531" s="114"/>
      <c r="X1531" s="114"/>
      <c r="Y1531" s="114"/>
      <c r="Z1531" s="114"/>
    </row>
    <row r="1532" spans="1:26" customFormat="1" ht="17.45" customHeight="1" thickBot="1" x14ac:dyDescent="0.3">
      <c r="A1532" s="138"/>
      <c r="B1532" s="192"/>
      <c r="C1532" s="121"/>
      <c r="D1532" s="219" t="str">
        <f>HYPERLINK("https://miamia.ru/search/index.php?q="&amp;Q1532&amp;"&amp;s=Поиск?utm_source=Excel&amp;utm_medium=Nalichie&amp;utm_content="&amp;Q1532&amp;"","Посмотреть большую фотографию на сайте")</f>
        <v>Посмотреть большую фотографию на сайте</v>
      </c>
      <c r="E1532" s="220"/>
      <c r="F1532" s="220"/>
      <c r="G1532" s="220"/>
      <c r="H1532" s="220"/>
      <c r="I1532" s="220"/>
      <c r="J1532" s="220"/>
      <c r="K1532" s="220"/>
      <c r="L1532" s="220"/>
      <c r="M1532" s="220"/>
      <c r="N1532" s="221"/>
      <c r="O1532" s="118" t="str">
        <f ca="1">IF(D1532="цвет",SUM(O1533:INDIRECT("N"&amp;R1532)),IF(SUM(E1532:N1532)=0,"",SUM(E1532:N1532)))</f>
        <v/>
      </c>
      <c r="P1532" s="109" t="s">
        <v>54</v>
      </c>
      <c r="Q1532" s="110">
        <f t="shared" si="46"/>
        <v>5318</v>
      </c>
      <c r="R1532" s="111">
        <f t="shared" ca="1" si="47"/>
        <v>1532</v>
      </c>
      <c r="S1532" s="119"/>
      <c r="T1532" s="120"/>
      <c r="U1532" s="114" t="e">
        <f>VLOOKUP(C1532,Лист2!A$1:B$899,2,FALSE)</f>
        <v>#N/A</v>
      </c>
      <c r="V1532" s="114"/>
      <c r="W1532" s="114"/>
      <c r="X1532" s="114"/>
      <c r="Y1532" s="114"/>
      <c r="Z1532" s="114"/>
    </row>
    <row r="1533" spans="1:26" customFormat="1" ht="17.25" thickBot="1" x14ac:dyDescent="0.3">
      <c r="A1533" s="138"/>
      <c r="B1533" s="190" t="s">
        <v>580</v>
      </c>
      <c r="C1533" s="132">
        <v>5319</v>
      </c>
      <c r="D1533" s="104" t="s">
        <v>9</v>
      </c>
      <c r="E1533" s="105" t="s">
        <v>11</v>
      </c>
      <c r="F1533" s="105" t="s">
        <v>12</v>
      </c>
      <c r="G1533" s="105" t="s">
        <v>13</v>
      </c>
      <c r="H1533" s="105" t="s">
        <v>14</v>
      </c>
      <c r="I1533" s="105" t="s">
        <v>15</v>
      </c>
      <c r="J1533" s="105" t="s">
        <v>16</v>
      </c>
      <c r="K1533" s="105" t="s">
        <v>20</v>
      </c>
      <c r="L1533" s="105" t="s">
        <v>21</v>
      </c>
      <c r="M1533" s="105"/>
      <c r="N1533" s="107"/>
      <c r="O1533" s="108">
        <f ca="1">IF(D1533="цвет",SUM(O1534:INDIRECT("N"&amp;R1533)),IF(SUM(E1533:N1533)=0,"",SUM(E1533:N1533)))</f>
        <v>0</v>
      </c>
      <c r="P1533" s="109">
        <v>2711</v>
      </c>
      <c r="Q1533" s="110">
        <f t="shared" si="46"/>
        <v>5319</v>
      </c>
      <c r="R1533" s="111">
        <f t="shared" ca="1" si="47"/>
        <v>1536</v>
      </c>
      <c r="S1533" s="112">
        <f>IF(U1533&gt;0,ROUND((U1533),0),ROUND((P1533*$P$1),0))</f>
        <v>1290</v>
      </c>
      <c r="T1533" s="113">
        <f ca="1">O1533*S1533</f>
        <v>0</v>
      </c>
      <c r="U1533" s="114">
        <f>VLOOKUP(C1533,Лист2!A$1:B$899,2,FALSE)</f>
        <v>1290</v>
      </c>
      <c r="V1533" s="114"/>
      <c r="W1533" s="114"/>
      <c r="X1533" s="114"/>
      <c r="Y1533" s="114"/>
      <c r="Z1533" s="114"/>
    </row>
    <row r="1534" spans="1:26" customFormat="1" ht="17.25" thickBot="1" x14ac:dyDescent="0.3">
      <c r="A1534" s="138"/>
      <c r="B1534" s="191"/>
      <c r="C1534" s="115"/>
      <c r="D1534" s="134" t="s">
        <v>35</v>
      </c>
      <c r="E1534" s="275"/>
      <c r="F1534" s="275"/>
      <c r="G1534" s="131"/>
      <c r="H1534" s="131"/>
      <c r="I1534" s="131"/>
      <c r="J1534" s="131"/>
      <c r="K1534" s="131"/>
      <c r="L1534" s="131"/>
      <c r="M1534" s="131"/>
      <c r="N1534" s="131"/>
      <c r="O1534" s="118" t="str">
        <f ca="1">IF(D1534="цвет",SUM(O1535:INDIRECT("N"&amp;R1534)),IF(SUM(E1534:N1534)=0,"",SUM(E1534:N1534)))</f>
        <v/>
      </c>
      <c r="P1534" s="109" t="s">
        <v>54</v>
      </c>
      <c r="Q1534" s="110">
        <f t="shared" si="46"/>
        <v>5319</v>
      </c>
      <c r="R1534" s="111">
        <f t="shared" ca="1" si="47"/>
        <v>1536</v>
      </c>
      <c r="S1534" s="119"/>
      <c r="T1534" s="120"/>
      <c r="U1534" s="114" t="e">
        <f>VLOOKUP(C1534,Лист2!A$1:B$899,2,FALSE)</f>
        <v>#N/A</v>
      </c>
      <c r="V1534" s="114"/>
      <c r="W1534" s="114"/>
      <c r="X1534" s="114"/>
      <c r="Y1534" s="114"/>
      <c r="Z1534" s="114"/>
    </row>
    <row r="1535" spans="1:26" customFormat="1" ht="135" customHeight="1" x14ac:dyDescent="0.25">
      <c r="A1535" s="138"/>
      <c r="B1535" s="191"/>
      <c r="C1535" s="115"/>
      <c r="D1535" s="250" t="s">
        <v>589</v>
      </c>
      <c r="E1535" s="251"/>
      <c r="F1535" s="251"/>
      <c r="G1535" s="251"/>
      <c r="H1535" s="251"/>
      <c r="I1535" s="251"/>
      <c r="J1535" s="251"/>
      <c r="K1535" s="251"/>
      <c r="L1535" s="251"/>
      <c r="M1535" s="251"/>
      <c r="N1535" s="252"/>
      <c r="O1535" s="118" t="str">
        <f ca="1">IF(D1535="цвет",SUM(O1536:INDIRECT("N"&amp;R1535)),IF(SUM(E1535:N1535)=0,"",SUM(E1535:N1535)))</f>
        <v/>
      </c>
      <c r="P1535" s="109" t="s">
        <v>54</v>
      </c>
      <c r="Q1535" s="110">
        <f t="shared" si="46"/>
        <v>5319</v>
      </c>
      <c r="R1535" s="111">
        <f t="shared" ca="1" si="47"/>
        <v>1536</v>
      </c>
      <c r="S1535" s="119"/>
      <c r="T1535" s="120"/>
      <c r="U1535" s="114" t="e">
        <f>VLOOKUP(C1535,Лист2!A$1:B$899,2,FALSE)</f>
        <v>#N/A</v>
      </c>
      <c r="V1535" s="114"/>
      <c r="W1535" s="114"/>
      <c r="X1535" s="114"/>
      <c r="Y1535" s="114"/>
      <c r="Z1535" s="114"/>
    </row>
    <row r="1536" spans="1:26" customFormat="1" ht="17.45" customHeight="1" thickBot="1" x14ac:dyDescent="0.3">
      <c r="A1536" s="138"/>
      <c r="B1536" s="192"/>
      <c r="C1536" s="121"/>
      <c r="D1536" s="219" t="str">
        <f>HYPERLINK("https://miamia.ru/search/index.php?q="&amp;Q1536&amp;"&amp;s=Поиск?utm_source=Excel&amp;utm_medium=Nalichie&amp;utm_content="&amp;Q1536&amp;"","Посмотреть большую фотографию на сайте")</f>
        <v>Посмотреть большую фотографию на сайте</v>
      </c>
      <c r="E1536" s="220"/>
      <c r="F1536" s="220"/>
      <c r="G1536" s="220"/>
      <c r="H1536" s="220"/>
      <c r="I1536" s="220"/>
      <c r="J1536" s="220"/>
      <c r="K1536" s="220"/>
      <c r="L1536" s="220"/>
      <c r="M1536" s="220"/>
      <c r="N1536" s="221"/>
      <c r="O1536" s="118" t="str">
        <f ca="1">IF(D1536="цвет",SUM(O1537:INDIRECT("N"&amp;R1536)),IF(SUM(E1536:N1536)=0,"",SUM(E1536:N1536)))</f>
        <v/>
      </c>
      <c r="P1536" s="109" t="s">
        <v>54</v>
      </c>
      <c r="Q1536" s="110">
        <f t="shared" si="46"/>
        <v>5319</v>
      </c>
      <c r="R1536" s="111">
        <f t="shared" ca="1" si="47"/>
        <v>1536</v>
      </c>
      <c r="S1536" s="119"/>
      <c r="T1536" s="120"/>
      <c r="U1536" s="114" t="e">
        <f>VLOOKUP(C1536,Лист2!A$1:B$899,2,FALSE)</f>
        <v>#N/A</v>
      </c>
      <c r="V1536" s="114"/>
      <c r="W1536" s="114"/>
      <c r="X1536" s="114"/>
      <c r="Y1536" s="114"/>
      <c r="Z1536" s="114"/>
    </row>
    <row r="1537" spans="1:26" customFormat="1" ht="23.1" customHeight="1" thickBot="1" x14ac:dyDescent="0.3">
      <c r="A1537" s="137"/>
      <c r="B1537" s="122" t="s">
        <v>590</v>
      </c>
      <c r="C1537" s="123"/>
      <c r="D1537" s="124"/>
      <c r="E1537" s="125"/>
      <c r="F1537" s="125"/>
      <c r="G1537" s="125"/>
      <c r="H1537" s="125"/>
      <c r="I1537" s="125"/>
      <c r="J1537" s="125"/>
      <c r="K1537" s="125"/>
      <c r="L1537" s="125"/>
      <c r="M1537" s="125"/>
      <c r="N1537" s="126"/>
      <c r="O1537" s="118" t="str">
        <f ca="1">IF(D1537="цвет",SUM(O1538:INDIRECT("N"&amp;R1537)),IF(SUM(E1537:N1537)=0,"",SUM(E1537:N1537)))</f>
        <v/>
      </c>
      <c r="P1537" s="109" t="s">
        <v>54</v>
      </c>
      <c r="Q1537" s="110">
        <f t="shared" si="46"/>
        <v>5319</v>
      </c>
      <c r="R1537" s="111">
        <f t="shared" ca="1" si="47"/>
        <v>1541</v>
      </c>
      <c r="S1537" s="114"/>
      <c r="T1537" s="114"/>
      <c r="U1537" s="114" t="e">
        <f>VLOOKUP(C1537,Лист2!A$1:B$899,2,FALSE)</f>
        <v>#N/A</v>
      </c>
      <c r="V1537" s="114"/>
      <c r="W1537" s="114"/>
      <c r="X1537" s="114"/>
      <c r="Y1537" s="114"/>
      <c r="Z1537" s="114"/>
    </row>
    <row r="1538" spans="1:26" customFormat="1" ht="17.25" thickBot="1" x14ac:dyDescent="0.3">
      <c r="A1538" s="138"/>
      <c r="B1538" s="237" t="s">
        <v>591</v>
      </c>
      <c r="C1538" s="132">
        <v>5244</v>
      </c>
      <c r="D1538" s="104" t="s">
        <v>9</v>
      </c>
      <c r="E1538" s="105" t="s">
        <v>17</v>
      </c>
      <c r="F1538" s="105" t="s">
        <v>18</v>
      </c>
      <c r="G1538" s="105" t="s">
        <v>19</v>
      </c>
      <c r="H1538" s="105" t="s">
        <v>22</v>
      </c>
      <c r="I1538" s="105" t="s">
        <v>15</v>
      </c>
      <c r="J1538" s="105" t="s">
        <v>16</v>
      </c>
      <c r="K1538" s="105"/>
      <c r="L1538" s="105"/>
      <c r="M1538" s="105"/>
      <c r="N1538" s="107"/>
      <c r="O1538" s="108">
        <f ca="1">IF(D1538="цвет",SUM(O1539:INDIRECT("N"&amp;R1538)),IF(SUM(E1538:N1538)=0,"",SUM(E1538:N1538)))</f>
        <v>0</v>
      </c>
      <c r="P1538" s="109">
        <v>2582</v>
      </c>
      <c r="Q1538" s="110">
        <f t="shared" si="46"/>
        <v>5244</v>
      </c>
      <c r="R1538" s="111">
        <f t="shared" ca="1" si="47"/>
        <v>1541</v>
      </c>
      <c r="S1538" s="112">
        <f>IF(U1538&gt;0,ROUND((U1538),0),ROUND((P1538*$P$1),0))</f>
        <v>990</v>
      </c>
      <c r="T1538" s="113">
        <f ca="1">O1538*S1538</f>
        <v>0</v>
      </c>
      <c r="U1538" s="114">
        <f>VLOOKUP(C1538,Лист2!A$1:B$899,2,FALSE)</f>
        <v>990</v>
      </c>
      <c r="V1538" s="114"/>
      <c r="W1538" s="114"/>
      <c r="X1538" s="114"/>
      <c r="Y1538" s="114"/>
      <c r="Z1538" s="114"/>
    </row>
    <row r="1539" spans="1:26" customFormat="1" ht="17.25" thickBot="1" x14ac:dyDescent="0.3">
      <c r="A1539" s="138"/>
      <c r="B1539" s="225"/>
      <c r="C1539" s="115"/>
      <c r="D1539" s="203" t="s">
        <v>23</v>
      </c>
      <c r="E1539" s="276"/>
      <c r="F1539" s="117"/>
      <c r="G1539" s="117"/>
      <c r="H1539" s="117"/>
      <c r="I1539" s="117"/>
      <c r="J1539" s="117"/>
      <c r="K1539" s="117"/>
      <c r="L1539" s="117"/>
      <c r="M1539" s="117"/>
      <c r="N1539" s="117"/>
      <c r="O1539" s="118" t="str">
        <f ca="1">IF(D1539="цвет",SUM(O1540:INDIRECT("N"&amp;R1539)),IF(SUM(E1539:N1539)=0,"",SUM(E1539:N1539)))</f>
        <v/>
      </c>
      <c r="P1539" s="109" t="s">
        <v>54</v>
      </c>
      <c r="Q1539" s="110">
        <f t="shared" si="46"/>
        <v>5244</v>
      </c>
      <c r="R1539" s="111">
        <f t="shared" ca="1" si="47"/>
        <v>1541</v>
      </c>
      <c r="S1539" s="119"/>
      <c r="T1539" s="120"/>
      <c r="U1539" s="114" t="e">
        <f>VLOOKUP(C1539,Лист2!A$1:B$899,2,FALSE)</f>
        <v>#N/A</v>
      </c>
      <c r="V1539" s="114"/>
      <c r="W1539" s="114"/>
      <c r="X1539" s="114"/>
      <c r="Y1539" s="114"/>
      <c r="Z1539" s="114"/>
    </row>
    <row r="1540" spans="1:26" customFormat="1" ht="135" customHeight="1" x14ac:dyDescent="0.25">
      <c r="A1540" s="138"/>
      <c r="B1540" s="225"/>
      <c r="C1540" s="188"/>
      <c r="D1540" s="227" t="s">
        <v>592</v>
      </c>
      <c r="E1540" s="228"/>
      <c r="F1540" s="228"/>
      <c r="G1540" s="228"/>
      <c r="H1540" s="228"/>
      <c r="I1540" s="228"/>
      <c r="J1540" s="228"/>
      <c r="K1540" s="228"/>
      <c r="L1540" s="228"/>
      <c r="M1540" s="228"/>
      <c r="N1540" s="229"/>
      <c r="O1540" s="118" t="str">
        <f ca="1">IF(D1540="цвет",SUM(O1541:INDIRECT("N"&amp;R1540)),IF(SUM(E1540:N1540)=0,"",SUM(E1540:N1540)))</f>
        <v/>
      </c>
      <c r="P1540" s="109" t="s">
        <v>54</v>
      </c>
      <c r="Q1540" s="110">
        <f t="shared" si="46"/>
        <v>5244</v>
      </c>
      <c r="R1540" s="111">
        <f t="shared" ca="1" si="47"/>
        <v>1541</v>
      </c>
      <c r="S1540" s="119"/>
      <c r="T1540" s="120"/>
      <c r="U1540" s="114" t="e">
        <f>VLOOKUP(C1540,Лист2!A$1:B$899,2,FALSE)</f>
        <v>#N/A</v>
      </c>
      <c r="V1540" s="114"/>
      <c r="W1540" s="114"/>
      <c r="X1540" s="114"/>
      <c r="Y1540" s="114"/>
      <c r="Z1540" s="114"/>
    </row>
    <row r="1541" spans="1:26" customFormat="1" ht="19.5" customHeight="1" thickBot="1" x14ac:dyDescent="0.3">
      <c r="A1541" s="138"/>
      <c r="B1541" s="239"/>
      <c r="C1541" s="189"/>
      <c r="D1541" s="219" t="str">
        <f>HYPERLINK("https://miamia.ru/search/index.php?q="&amp;Q1541&amp;"&amp;s=Поиск?utm_source=Excel&amp;utm_medium=Nalichie&amp;utm_content="&amp;Q1541&amp;"","Посмотреть большую фотографию на сайте")</f>
        <v>Посмотреть большую фотографию на сайте</v>
      </c>
      <c r="E1541" s="220"/>
      <c r="F1541" s="220"/>
      <c r="G1541" s="220"/>
      <c r="H1541" s="220"/>
      <c r="I1541" s="220"/>
      <c r="J1541" s="220"/>
      <c r="K1541" s="220"/>
      <c r="L1541" s="220"/>
      <c r="M1541" s="220"/>
      <c r="N1541" s="221"/>
      <c r="O1541" s="118" t="str">
        <f ca="1">IF(D1541="цвет",SUM(O1542:INDIRECT("N"&amp;R1541)),IF(SUM(E1541:N1541)=0,"",SUM(E1541:N1541)))</f>
        <v/>
      </c>
      <c r="P1541" s="109" t="s">
        <v>54</v>
      </c>
      <c r="Q1541" s="110">
        <f t="shared" si="46"/>
        <v>5244</v>
      </c>
      <c r="R1541" s="111">
        <f t="shared" ca="1" si="47"/>
        <v>1541</v>
      </c>
      <c r="S1541" s="119"/>
      <c r="T1541" s="120"/>
      <c r="U1541" s="114" t="e">
        <f>VLOOKUP(C1541,Лист2!A$1:B$899,2,FALSE)</f>
        <v>#N/A</v>
      </c>
      <c r="V1541" s="114"/>
      <c r="W1541" s="114"/>
      <c r="X1541" s="114"/>
      <c r="Y1541" s="114"/>
      <c r="Z1541" s="114"/>
    </row>
    <row r="1542" spans="1:26" customFormat="1" ht="17.25" thickBot="1" x14ac:dyDescent="0.3">
      <c r="A1542" s="138"/>
      <c r="B1542" s="237" t="s">
        <v>591</v>
      </c>
      <c r="C1542" s="132">
        <v>5245</v>
      </c>
      <c r="D1542" s="104" t="s">
        <v>9</v>
      </c>
      <c r="E1542" s="105" t="s">
        <v>11</v>
      </c>
      <c r="F1542" s="105" t="s">
        <v>12</v>
      </c>
      <c r="G1542" s="106" t="s">
        <v>13</v>
      </c>
      <c r="H1542" s="106" t="s">
        <v>14</v>
      </c>
      <c r="I1542" s="105" t="s">
        <v>15</v>
      </c>
      <c r="J1542" s="105" t="s">
        <v>16</v>
      </c>
      <c r="K1542" s="105"/>
      <c r="L1542" s="105"/>
      <c r="M1542" s="105"/>
      <c r="N1542" s="107"/>
      <c r="O1542" s="108">
        <f ca="1">IF(D1542="цвет",SUM(O1543:INDIRECT("N"&amp;R1542)),IF(SUM(E1542:N1542)=0,"",SUM(E1542:N1542)))</f>
        <v>0</v>
      </c>
      <c r="P1542" s="109">
        <v>2841</v>
      </c>
      <c r="Q1542" s="110">
        <f t="shared" si="46"/>
        <v>5245</v>
      </c>
      <c r="R1542" s="111">
        <f t="shared" ca="1" si="47"/>
        <v>1545</v>
      </c>
      <c r="S1542" s="112">
        <f>IF(U1542&gt;0,ROUND((U1542),0),ROUND((P1542*$P$1),0))</f>
        <v>1290</v>
      </c>
      <c r="T1542" s="113">
        <f ca="1">O1542*S1542</f>
        <v>0</v>
      </c>
      <c r="U1542" s="114">
        <f>VLOOKUP(C1542,Лист2!A$1:B$899,2,FALSE)</f>
        <v>1290</v>
      </c>
      <c r="V1542" s="114"/>
      <c r="W1542" s="114"/>
      <c r="X1542" s="114"/>
      <c r="Y1542" s="114"/>
      <c r="Z1542" s="114"/>
    </row>
    <row r="1543" spans="1:26" customFormat="1" ht="17.25" thickBot="1" x14ac:dyDescent="0.3">
      <c r="A1543" s="138"/>
      <c r="B1543" s="225"/>
      <c r="C1543" s="115"/>
      <c r="D1543" s="203" t="s">
        <v>23</v>
      </c>
      <c r="E1543" s="277"/>
      <c r="F1543" s="277"/>
      <c r="G1543" s="277"/>
      <c r="H1543" s="276"/>
      <c r="I1543" s="276"/>
      <c r="J1543" s="276"/>
      <c r="K1543" s="117"/>
      <c r="L1543" s="117"/>
      <c r="M1543" s="117"/>
      <c r="N1543" s="117"/>
      <c r="O1543" s="118" t="str">
        <f ca="1">IF(D1543="цвет",SUM(O1544:INDIRECT("N"&amp;R1543)),IF(SUM(E1543:N1543)=0,"",SUM(E1543:N1543)))</f>
        <v/>
      </c>
      <c r="P1543" s="109" t="s">
        <v>54</v>
      </c>
      <c r="Q1543" s="110">
        <f t="shared" si="46"/>
        <v>5245</v>
      </c>
      <c r="R1543" s="111">
        <f t="shared" ca="1" si="47"/>
        <v>1545</v>
      </c>
      <c r="S1543" s="119"/>
      <c r="T1543" s="120"/>
      <c r="U1543" s="114" t="e">
        <f>VLOOKUP(C1543,Лист2!A$1:B$899,2,FALSE)</f>
        <v>#N/A</v>
      </c>
      <c r="V1543" s="114"/>
      <c r="W1543" s="114"/>
      <c r="X1543" s="114"/>
      <c r="Y1543" s="114"/>
      <c r="Z1543" s="114"/>
    </row>
    <row r="1544" spans="1:26" customFormat="1" ht="135" customHeight="1" x14ac:dyDescent="0.25">
      <c r="A1544" s="138"/>
      <c r="B1544" s="225"/>
      <c r="C1544" s="188"/>
      <c r="D1544" s="227" t="s">
        <v>593</v>
      </c>
      <c r="E1544" s="228"/>
      <c r="F1544" s="228"/>
      <c r="G1544" s="228"/>
      <c r="H1544" s="228"/>
      <c r="I1544" s="228"/>
      <c r="J1544" s="228"/>
      <c r="K1544" s="228"/>
      <c r="L1544" s="228"/>
      <c r="M1544" s="228"/>
      <c r="N1544" s="229"/>
      <c r="O1544" s="118" t="str">
        <f ca="1">IF(D1544="цвет",SUM(O1545:INDIRECT("N"&amp;R1544)),IF(SUM(E1544:N1544)=0,"",SUM(E1544:N1544)))</f>
        <v/>
      </c>
      <c r="P1544" s="109" t="s">
        <v>54</v>
      </c>
      <c r="Q1544" s="110">
        <f t="shared" si="46"/>
        <v>5245</v>
      </c>
      <c r="R1544" s="111">
        <f t="shared" ca="1" si="47"/>
        <v>1545</v>
      </c>
      <c r="S1544" s="119"/>
      <c r="T1544" s="120"/>
      <c r="U1544" s="114" t="e">
        <f>VLOOKUP(C1544,Лист2!A$1:B$899,2,FALSE)</f>
        <v>#N/A</v>
      </c>
      <c r="V1544" s="114"/>
      <c r="W1544" s="114"/>
      <c r="X1544" s="114"/>
      <c r="Y1544" s="114"/>
      <c r="Z1544" s="114"/>
    </row>
    <row r="1545" spans="1:26" customFormat="1" ht="19.5" customHeight="1" thickBot="1" x14ac:dyDescent="0.3">
      <c r="A1545" s="138"/>
      <c r="B1545" s="239"/>
      <c r="C1545" s="189"/>
      <c r="D1545" s="219" t="str">
        <f>HYPERLINK("https://miamia.ru/search/index.php?q="&amp;Q1545&amp;"&amp;s=Поиск?utm_source=Excel&amp;utm_medium=Nalichie&amp;utm_content="&amp;Q1545&amp;"","Посмотреть большую фотографию на сайте")</f>
        <v>Посмотреть большую фотографию на сайте</v>
      </c>
      <c r="E1545" s="220"/>
      <c r="F1545" s="220"/>
      <c r="G1545" s="220"/>
      <c r="H1545" s="220"/>
      <c r="I1545" s="220"/>
      <c r="J1545" s="220"/>
      <c r="K1545" s="220"/>
      <c r="L1545" s="220"/>
      <c r="M1545" s="220"/>
      <c r="N1545" s="221"/>
      <c r="O1545" s="118" t="str">
        <f ca="1">IF(D1545="цвет",SUM(O1546:INDIRECT("N"&amp;R1545)),IF(SUM(E1545:N1545)=0,"",SUM(E1545:N1545)))</f>
        <v/>
      </c>
      <c r="P1545" s="109" t="s">
        <v>54</v>
      </c>
      <c r="Q1545" s="110">
        <f t="shared" si="46"/>
        <v>5245</v>
      </c>
      <c r="R1545" s="111">
        <f t="shared" ca="1" si="47"/>
        <v>1545</v>
      </c>
      <c r="S1545" s="119"/>
      <c r="T1545" s="120"/>
      <c r="U1545" s="114" t="e">
        <f>VLOOKUP(C1545,Лист2!A$1:B$899,2,FALSE)</f>
        <v>#N/A</v>
      </c>
      <c r="V1545" s="114"/>
      <c r="W1545" s="114"/>
      <c r="X1545" s="114"/>
      <c r="Y1545" s="114"/>
      <c r="Z1545" s="114"/>
    </row>
    <row r="1546" spans="1:26" customFormat="1" ht="17.25" thickBot="1" x14ac:dyDescent="0.3">
      <c r="A1546" s="138"/>
      <c r="B1546" s="237" t="s">
        <v>591</v>
      </c>
      <c r="C1546" s="132">
        <v>5246</v>
      </c>
      <c r="D1546" s="104" t="s">
        <v>9</v>
      </c>
      <c r="E1546" s="105" t="s">
        <v>11</v>
      </c>
      <c r="F1546" s="105" t="s">
        <v>12</v>
      </c>
      <c r="G1546" s="106" t="s">
        <v>13</v>
      </c>
      <c r="H1546" s="106" t="s">
        <v>14</v>
      </c>
      <c r="I1546" s="105" t="s">
        <v>15</v>
      </c>
      <c r="J1546" s="105" t="s">
        <v>16</v>
      </c>
      <c r="K1546" s="105"/>
      <c r="L1546" s="105"/>
      <c r="M1546" s="105"/>
      <c r="N1546" s="107"/>
      <c r="O1546" s="108">
        <f ca="1">IF(D1546="цвет",SUM(O1547:INDIRECT("N"&amp;R1546)),IF(SUM(E1546:N1546)=0,"",SUM(E1546:N1546)))</f>
        <v>0</v>
      </c>
      <c r="P1546" s="109">
        <v>2841</v>
      </c>
      <c r="Q1546" s="110">
        <f t="shared" si="46"/>
        <v>5246</v>
      </c>
      <c r="R1546" s="111">
        <f t="shared" ca="1" si="47"/>
        <v>1549</v>
      </c>
      <c r="S1546" s="112">
        <f>IF(U1546&gt;0,ROUND((U1546),0),ROUND((P1546*$P$1),0))</f>
        <v>1290</v>
      </c>
      <c r="T1546" s="113">
        <f ca="1">O1546*S1546</f>
        <v>0</v>
      </c>
      <c r="U1546" s="114">
        <f>VLOOKUP(C1546,Лист2!A$1:B$899,2,FALSE)</f>
        <v>1290</v>
      </c>
      <c r="V1546" s="114"/>
      <c r="W1546" s="114"/>
      <c r="X1546" s="114"/>
      <c r="Y1546" s="114"/>
      <c r="Z1546" s="114"/>
    </row>
    <row r="1547" spans="1:26" customFormat="1" ht="17.25" thickBot="1" x14ac:dyDescent="0.3">
      <c r="A1547" s="138"/>
      <c r="B1547" s="225"/>
      <c r="C1547" s="115"/>
      <c r="D1547" s="203" t="s">
        <v>23</v>
      </c>
      <c r="E1547" s="277"/>
      <c r="F1547" s="277"/>
      <c r="G1547" s="277"/>
      <c r="H1547" s="277"/>
      <c r="I1547" s="277"/>
      <c r="J1547" s="117"/>
      <c r="K1547" s="117"/>
      <c r="L1547" s="117"/>
      <c r="M1547" s="117"/>
      <c r="N1547" s="117"/>
      <c r="O1547" s="118" t="str">
        <f ca="1">IF(D1547="цвет",SUM(O1548:INDIRECT("N"&amp;R1547)),IF(SUM(E1547:N1547)=0,"",SUM(E1547:N1547)))</f>
        <v/>
      </c>
      <c r="P1547" s="109" t="s">
        <v>54</v>
      </c>
      <c r="Q1547" s="110">
        <f t="shared" ref="Q1547:Q1610" si="48">IF(C1547&lt;&gt;0,C1547,Q1546)</f>
        <v>5246</v>
      </c>
      <c r="R1547" s="111">
        <f t="shared" ref="R1547:R1610" ca="1" si="49">IF(D1547="Посмотреть большую фотографию на сайте",CELL("строка",O1547),R1548)</f>
        <v>1549</v>
      </c>
      <c r="S1547" s="119"/>
      <c r="T1547" s="120"/>
      <c r="U1547" s="114" t="e">
        <f>VLOOKUP(C1547,Лист2!A$1:B$899,2,FALSE)</f>
        <v>#N/A</v>
      </c>
      <c r="V1547" s="114"/>
      <c r="W1547" s="114"/>
      <c r="X1547" s="114"/>
      <c r="Y1547" s="114"/>
      <c r="Z1547" s="114"/>
    </row>
    <row r="1548" spans="1:26" customFormat="1" ht="135" customHeight="1" x14ac:dyDescent="0.25">
      <c r="A1548" s="138"/>
      <c r="B1548" s="225"/>
      <c r="C1548" s="188"/>
      <c r="D1548" s="227" t="s">
        <v>594</v>
      </c>
      <c r="E1548" s="228"/>
      <c r="F1548" s="228"/>
      <c r="G1548" s="228"/>
      <c r="H1548" s="228"/>
      <c r="I1548" s="228"/>
      <c r="J1548" s="228"/>
      <c r="K1548" s="228"/>
      <c r="L1548" s="228"/>
      <c r="M1548" s="228"/>
      <c r="N1548" s="229"/>
      <c r="O1548" s="118" t="str">
        <f ca="1">IF(D1548="цвет",SUM(O1549:INDIRECT("N"&amp;R1548)),IF(SUM(E1548:N1548)=0,"",SUM(E1548:N1548)))</f>
        <v/>
      </c>
      <c r="P1548" s="109" t="s">
        <v>54</v>
      </c>
      <c r="Q1548" s="110">
        <f t="shared" si="48"/>
        <v>5246</v>
      </c>
      <c r="R1548" s="111">
        <f t="shared" ca="1" si="49"/>
        <v>1549</v>
      </c>
      <c r="S1548" s="119"/>
      <c r="T1548" s="120"/>
      <c r="U1548" s="114" t="e">
        <f>VLOOKUP(C1548,Лист2!A$1:B$899,2,FALSE)</f>
        <v>#N/A</v>
      </c>
      <c r="V1548" s="114"/>
      <c r="W1548" s="114"/>
      <c r="X1548" s="114"/>
      <c r="Y1548" s="114"/>
      <c r="Z1548" s="114"/>
    </row>
    <row r="1549" spans="1:26" customFormat="1" ht="19.5" customHeight="1" thickBot="1" x14ac:dyDescent="0.3">
      <c r="A1549" s="138"/>
      <c r="B1549" s="239"/>
      <c r="C1549" s="189"/>
      <c r="D1549" s="219" t="str">
        <f>HYPERLINK("https://miamia.ru/search/index.php?q="&amp;Q1549&amp;"&amp;s=Поиск?utm_source=Excel&amp;utm_medium=Nalichie&amp;utm_content="&amp;Q1549&amp;"","Посмотреть большую фотографию на сайте")</f>
        <v>Посмотреть большую фотографию на сайте</v>
      </c>
      <c r="E1549" s="220"/>
      <c r="F1549" s="220"/>
      <c r="G1549" s="220"/>
      <c r="H1549" s="220"/>
      <c r="I1549" s="220"/>
      <c r="J1549" s="220"/>
      <c r="K1549" s="220"/>
      <c r="L1549" s="220"/>
      <c r="M1549" s="220"/>
      <c r="N1549" s="221"/>
      <c r="O1549" s="118" t="str">
        <f ca="1">IF(D1549="цвет",SUM(O1550:INDIRECT("N"&amp;R1549)),IF(SUM(E1549:N1549)=0,"",SUM(E1549:N1549)))</f>
        <v/>
      </c>
      <c r="P1549" s="109" t="s">
        <v>54</v>
      </c>
      <c r="Q1549" s="110">
        <f t="shared" si="48"/>
        <v>5246</v>
      </c>
      <c r="R1549" s="111">
        <f t="shared" ca="1" si="49"/>
        <v>1549</v>
      </c>
      <c r="S1549" s="119"/>
      <c r="T1549" s="120"/>
      <c r="U1549" s="114" t="e">
        <f>VLOOKUP(C1549,Лист2!A$1:B$899,2,FALSE)</f>
        <v>#N/A</v>
      </c>
      <c r="V1549" s="114"/>
      <c r="W1549" s="114"/>
      <c r="X1549" s="114"/>
      <c r="Y1549" s="114"/>
      <c r="Z1549" s="114"/>
    </row>
    <row r="1550" spans="1:26" customFormat="1" ht="17.25" thickBot="1" x14ac:dyDescent="0.3">
      <c r="A1550" s="138"/>
      <c r="B1550" s="237" t="s">
        <v>591</v>
      </c>
      <c r="C1550" s="132">
        <v>5247</v>
      </c>
      <c r="D1550" s="104" t="s">
        <v>9</v>
      </c>
      <c r="E1550" s="105" t="s">
        <v>11</v>
      </c>
      <c r="F1550" s="105" t="s">
        <v>12</v>
      </c>
      <c r="G1550" s="106" t="s">
        <v>13</v>
      </c>
      <c r="H1550" s="106" t="s">
        <v>14</v>
      </c>
      <c r="I1550" s="105" t="s">
        <v>15</v>
      </c>
      <c r="J1550" s="105" t="s">
        <v>16</v>
      </c>
      <c r="K1550" s="105"/>
      <c r="L1550" s="105"/>
      <c r="M1550" s="105"/>
      <c r="N1550" s="107"/>
      <c r="O1550" s="108">
        <f ca="1">IF(D1550="цвет",SUM(O1551:INDIRECT("N"&amp;R1550)),IF(SUM(E1550:N1550)=0,"",SUM(E1550:N1550)))</f>
        <v>0</v>
      </c>
      <c r="P1550" s="109">
        <v>2582</v>
      </c>
      <c r="Q1550" s="110">
        <f t="shared" si="48"/>
        <v>5247</v>
      </c>
      <c r="R1550" s="111">
        <f t="shared" ca="1" si="49"/>
        <v>1553</v>
      </c>
      <c r="S1550" s="112">
        <f>IF(U1550&gt;0,ROUND((U1550),0),ROUND((P1550*$P$1),0))</f>
        <v>990</v>
      </c>
      <c r="T1550" s="113">
        <f ca="1">O1550*S1550</f>
        <v>0</v>
      </c>
      <c r="U1550" s="114">
        <f>VLOOKUP(C1550,Лист2!A$1:B$899,2,FALSE)</f>
        <v>990</v>
      </c>
      <c r="V1550" s="114"/>
      <c r="W1550" s="114"/>
      <c r="X1550" s="114"/>
      <c r="Y1550" s="114"/>
      <c r="Z1550" s="114"/>
    </row>
    <row r="1551" spans="1:26" customFormat="1" ht="17.25" thickBot="1" x14ac:dyDescent="0.3">
      <c r="A1551" s="138"/>
      <c r="B1551" s="225"/>
      <c r="C1551" s="115"/>
      <c r="D1551" s="203" t="s">
        <v>23</v>
      </c>
      <c r="E1551" s="277"/>
      <c r="F1551" s="277"/>
      <c r="G1551" s="277"/>
      <c r="H1551" s="276"/>
      <c r="I1551" s="276"/>
      <c r="J1551" s="117"/>
      <c r="K1551" s="117"/>
      <c r="L1551" s="117"/>
      <c r="M1551" s="117"/>
      <c r="N1551" s="117"/>
      <c r="O1551" s="118" t="str">
        <f ca="1">IF(D1551="цвет",SUM(O1552:INDIRECT("N"&amp;R1551)),IF(SUM(E1551:N1551)=0,"",SUM(E1551:N1551)))</f>
        <v/>
      </c>
      <c r="P1551" s="109" t="s">
        <v>54</v>
      </c>
      <c r="Q1551" s="110">
        <f t="shared" si="48"/>
        <v>5247</v>
      </c>
      <c r="R1551" s="111">
        <f t="shared" ca="1" si="49"/>
        <v>1553</v>
      </c>
      <c r="S1551" s="119"/>
      <c r="T1551" s="120"/>
      <c r="U1551" s="114" t="e">
        <f>VLOOKUP(C1551,Лист2!A$1:B$899,2,FALSE)</f>
        <v>#N/A</v>
      </c>
      <c r="V1551" s="114"/>
      <c r="W1551" s="114"/>
      <c r="X1551" s="114"/>
      <c r="Y1551" s="114"/>
      <c r="Z1551" s="114"/>
    </row>
    <row r="1552" spans="1:26" customFormat="1" ht="135" customHeight="1" x14ac:dyDescent="0.25">
      <c r="A1552" s="138"/>
      <c r="B1552" s="225"/>
      <c r="C1552" s="188"/>
      <c r="D1552" s="227" t="s">
        <v>595</v>
      </c>
      <c r="E1552" s="228"/>
      <c r="F1552" s="228"/>
      <c r="G1552" s="228"/>
      <c r="H1552" s="228"/>
      <c r="I1552" s="228"/>
      <c r="J1552" s="228"/>
      <c r="K1552" s="228"/>
      <c r="L1552" s="228"/>
      <c r="M1552" s="228"/>
      <c r="N1552" s="229"/>
      <c r="O1552" s="118" t="str">
        <f ca="1">IF(D1552="цвет",SUM(O1553:INDIRECT("N"&amp;R1552)),IF(SUM(E1552:N1552)=0,"",SUM(E1552:N1552)))</f>
        <v/>
      </c>
      <c r="P1552" s="109" t="s">
        <v>54</v>
      </c>
      <c r="Q1552" s="110">
        <f t="shared" si="48"/>
        <v>5247</v>
      </c>
      <c r="R1552" s="111">
        <f t="shared" ca="1" si="49"/>
        <v>1553</v>
      </c>
      <c r="S1552" s="119"/>
      <c r="T1552" s="120"/>
      <c r="U1552" s="114" t="e">
        <f>VLOOKUP(C1552,Лист2!A$1:B$899,2,FALSE)</f>
        <v>#N/A</v>
      </c>
      <c r="V1552" s="114"/>
      <c r="W1552" s="114"/>
      <c r="X1552" s="114"/>
      <c r="Y1552" s="114"/>
      <c r="Z1552" s="114"/>
    </row>
    <row r="1553" spans="1:26" customFormat="1" ht="19.5" customHeight="1" thickBot="1" x14ac:dyDescent="0.3">
      <c r="A1553" s="138"/>
      <c r="B1553" s="239"/>
      <c r="C1553" s="189"/>
      <c r="D1553" s="219" t="str">
        <f>HYPERLINK("https://miamia.ru/search/index.php?q="&amp;Q1553&amp;"&amp;s=Поиск?utm_source=Excel&amp;utm_medium=Nalichie&amp;utm_content="&amp;Q1553&amp;"","Посмотреть большую фотографию на сайте")</f>
        <v>Посмотреть большую фотографию на сайте</v>
      </c>
      <c r="E1553" s="220"/>
      <c r="F1553" s="220"/>
      <c r="G1553" s="220"/>
      <c r="H1553" s="220"/>
      <c r="I1553" s="220"/>
      <c r="J1553" s="220"/>
      <c r="K1553" s="220"/>
      <c r="L1553" s="220"/>
      <c r="M1553" s="220"/>
      <c r="N1553" s="221"/>
      <c r="O1553" s="118" t="str">
        <f ca="1">IF(D1553="цвет",SUM(O1554:INDIRECT("N"&amp;R1553)),IF(SUM(E1553:N1553)=0,"",SUM(E1553:N1553)))</f>
        <v/>
      </c>
      <c r="P1553" s="109" t="s">
        <v>54</v>
      </c>
      <c r="Q1553" s="110">
        <f t="shared" si="48"/>
        <v>5247</v>
      </c>
      <c r="R1553" s="111">
        <f t="shared" ca="1" si="49"/>
        <v>1553</v>
      </c>
      <c r="S1553" s="119"/>
      <c r="T1553" s="120"/>
      <c r="U1553" s="114" t="e">
        <f>VLOOKUP(C1553,Лист2!A$1:B$899,2,FALSE)</f>
        <v>#N/A</v>
      </c>
      <c r="V1553" s="114"/>
      <c r="W1553" s="114"/>
      <c r="X1553" s="114"/>
      <c r="Y1553" s="114"/>
      <c r="Z1553" s="114"/>
    </row>
    <row r="1554" spans="1:26" customFormat="1" ht="17.25" thickBot="1" x14ac:dyDescent="0.3">
      <c r="A1554" s="138"/>
      <c r="B1554" s="237" t="s">
        <v>591</v>
      </c>
      <c r="C1554" s="132">
        <v>5248</v>
      </c>
      <c r="D1554" s="104" t="s">
        <v>9</v>
      </c>
      <c r="E1554" s="105" t="s">
        <v>11</v>
      </c>
      <c r="F1554" s="105" t="s">
        <v>12</v>
      </c>
      <c r="G1554" s="106" t="s">
        <v>13</v>
      </c>
      <c r="H1554" s="106" t="s">
        <v>14</v>
      </c>
      <c r="I1554" s="105" t="s">
        <v>15</v>
      </c>
      <c r="J1554" s="105" t="s">
        <v>16</v>
      </c>
      <c r="K1554" s="105"/>
      <c r="L1554" s="105"/>
      <c r="M1554" s="105"/>
      <c r="N1554" s="107"/>
      <c r="O1554" s="108">
        <f ca="1">IF(D1554="цвет",SUM(O1555:INDIRECT("N"&amp;R1554)),IF(SUM(E1554:N1554)=0,"",SUM(E1554:N1554)))</f>
        <v>0</v>
      </c>
      <c r="P1554" s="109">
        <v>2582</v>
      </c>
      <c r="Q1554" s="110">
        <f t="shared" si="48"/>
        <v>5248</v>
      </c>
      <c r="R1554" s="111">
        <f t="shared" ca="1" si="49"/>
        <v>1557</v>
      </c>
      <c r="S1554" s="112">
        <f>IF(U1554&gt;0,ROUND((U1554),0),ROUND((P1554*$P$1),0))</f>
        <v>990</v>
      </c>
      <c r="T1554" s="113">
        <f ca="1">O1554*S1554</f>
        <v>0</v>
      </c>
      <c r="U1554" s="114">
        <f>VLOOKUP(C1554,Лист2!A$1:B$899,2,FALSE)</f>
        <v>990</v>
      </c>
      <c r="V1554" s="114"/>
      <c r="W1554" s="114"/>
      <c r="X1554" s="114"/>
      <c r="Y1554" s="114"/>
      <c r="Z1554" s="114"/>
    </row>
    <row r="1555" spans="1:26" customFormat="1" ht="17.25" thickBot="1" x14ac:dyDescent="0.3">
      <c r="A1555" s="138"/>
      <c r="B1555" s="225"/>
      <c r="C1555" s="115"/>
      <c r="D1555" s="203" t="s">
        <v>23</v>
      </c>
      <c r="E1555" s="277"/>
      <c r="F1555" s="277"/>
      <c r="G1555" s="277"/>
      <c r="H1555" s="117"/>
      <c r="I1555" s="117"/>
      <c r="J1555" s="117"/>
      <c r="K1555" s="117"/>
      <c r="L1555" s="117"/>
      <c r="M1555" s="117"/>
      <c r="N1555" s="117"/>
      <c r="O1555" s="118" t="str">
        <f ca="1">IF(D1555="цвет",SUM(O1556:INDIRECT("N"&amp;R1555)),IF(SUM(E1555:N1555)=0,"",SUM(E1555:N1555)))</f>
        <v/>
      </c>
      <c r="P1555" s="109" t="s">
        <v>54</v>
      </c>
      <c r="Q1555" s="110">
        <f t="shared" si="48"/>
        <v>5248</v>
      </c>
      <c r="R1555" s="111">
        <f t="shared" ca="1" si="49"/>
        <v>1557</v>
      </c>
      <c r="S1555" s="119"/>
      <c r="T1555" s="120"/>
      <c r="U1555" s="114" t="e">
        <f>VLOOKUP(C1555,Лист2!A$1:B$899,2,FALSE)</f>
        <v>#N/A</v>
      </c>
      <c r="V1555" s="114"/>
      <c r="W1555" s="114"/>
      <c r="X1555" s="114"/>
      <c r="Y1555" s="114"/>
      <c r="Z1555" s="114"/>
    </row>
    <row r="1556" spans="1:26" customFormat="1" ht="135" customHeight="1" x14ac:dyDescent="0.25">
      <c r="A1556" s="138"/>
      <c r="B1556" s="225"/>
      <c r="C1556" s="188"/>
      <c r="D1556" s="227" t="s">
        <v>596</v>
      </c>
      <c r="E1556" s="228"/>
      <c r="F1556" s="228"/>
      <c r="G1556" s="228"/>
      <c r="H1556" s="228"/>
      <c r="I1556" s="228"/>
      <c r="J1556" s="228"/>
      <c r="K1556" s="228"/>
      <c r="L1556" s="228"/>
      <c r="M1556" s="228"/>
      <c r="N1556" s="229"/>
      <c r="O1556" s="118" t="str">
        <f ca="1">IF(D1556="цвет",SUM(O1557:INDIRECT("N"&amp;R1556)),IF(SUM(E1556:N1556)=0,"",SUM(E1556:N1556)))</f>
        <v/>
      </c>
      <c r="P1556" s="109" t="s">
        <v>54</v>
      </c>
      <c r="Q1556" s="110">
        <f t="shared" si="48"/>
        <v>5248</v>
      </c>
      <c r="R1556" s="111">
        <f t="shared" ca="1" si="49"/>
        <v>1557</v>
      </c>
      <c r="S1556" s="119"/>
      <c r="T1556" s="120"/>
      <c r="U1556" s="114" t="e">
        <f>VLOOKUP(C1556,Лист2!A$1:B$899,2,FALSE)</f>
        <v>#N/A</v>
      </c>
      <c r="V1556" s="114"/>
      <c r="W1556" s="114"/>
      <c r="X1556" s="114"/>
      <c r="Y1556" s="114"/>
      <c r="Z1556" s="114"/>
    </row>
    <row r="1557" spans="1:26" customFormat="1" ht="19.5" customHeight="1" thickBot="1" x14ac:dyDescent="0.3">
      <c r="A1557" s="138"/>
      <c r="B1557" s="239"/>
      <c r="C1557" s="189"/>
      <c r="D1557" s="219" t="str">
        <f>HYPERLINK("https://miamia.ru/search/index.php?q="&amp;Q1557&amp;"&amp;s=Поиск?utm_source=Excel&amp;utm_medium=Nalichie&amp;utm_content="&amp;Q1557&amp;"","Посмотреть большую фотографию на сайте")</f>
        <v>Посмотреть большую фотографию на сайте</v>
      </c>
      <c r="E1557" s="220"/>
      <c r="F1557" s="220"/>
      <c r="G1557" s="220"/>
      <c r="H1557" s="220"/>
      <c r="I1557" s="220"/>
      <c r="J1557" s="220"/>
      <c r="K1557" s="220"/>
      <c r="L1557" s="220"/>
      <c r="M1557" s="220"/>
      <c r="N1557" s="221"/>
      <c r="O1557" s="118" t="str">
        <f ca="1">IF(D1557="цвет",SUM(O1558:INDIRECT("N"&amp;R1557)),IF(SUM(E1557:N1557)=0,"",SUM(E1557:N1557)))</f>
        <v/>
      </c>
      <c r="P1557" s="109" t="s">
        <v>54</v>
      </c>
      <c r="Q1557" s="110">
        <f t="shared" si="48"/>
        <v>5248</v>
      </c>
      <c r="R1557" s="111">
        <f t="shared" ca="1" si="49"/>
        <v>1557</v>
      </c>
      <c r="S1557" s="119"/>
      <c r="T1557" s="120"/>
      <c r="U1557" s="114" t="e">
        <f>VLOOKUP(C1557,Лист2!A$1:B$899,2,FALSE)</f>
        <v>#N/A</v>
      </c>
      <c r="V1557" s="114"/>
      <c r="W1557" s="114"/>
      <c r="X1557" s="114"/>
      <c r="Y1557" s="114"/>
      <c r="Z1557" s="114"/>
    </row>
    <row r="1558" spans="1:26" customFormat="1" ht="23.1" customHeight="1" thickBot="1" x14ac:dyDescent="0.3">
      <c r="A1558" s="137"/>
      <c r="B1558" s="122" t="s">
        <v>597</v>
      </c>
      <c r="C1558" s="123"/>
      <c r="D1558" s="124"/>
      <c r="E1558" s="125"/>
      <c r="F1558" s="125"/>
      <c r="G1558" s="125"/>
      <c r="H1558" s="125"/>
      <c r="I1558" s="125"/>
      <c r="J1558" s="125"/>
      <c r="K1558" s="125"/>
      <c r="L1558" s="125"/>
      <c r="M1558" s="125"/>
      <c r="N1558" s="126"/>
      <c r="O1558" s="118" t="str">
        <f ca="1">IF(D1558="цвет",SUM(O1559:INDIRECT("N"&amp;R1558)),IF(SUM(E1558:N1558)=0,"",SUM(E1558:N1558)))</f>
        <v/>
      </c>
      <c r="P1558" s="109" t="s">
        <v>54</v>
      </c>
      <c r="Q1558" s="110">
        <f t="shared" si="48"/>
        <v>5248</v>
      </c>
      <c r="R1558" s="111">
        <f t="shared" ca="1" si="49"/>
        <v>1562</v>
      </c>
      <c r="S1558" s="114"/>
      <c r="T1558" s="114"/>
      <c r="U1558" s="114" t="e">
        <f>VLOOKUP(C1558,Лист2!A$1:B$899,2,FALSE)</f>
        <v>#N/A</v>
      </c>
      <c r="V1558" s="114"/>
      <c r="W1558" s="114"/>
      <c r="X1558" s="114"/>
      <c r="Y1558" s="114"/>
      <c r="Z1558" s="114"/>
    </row>
    <row r="1559" spans="1:26" customFormat="1" ht="17.25" thickBot="1" x14ac:dyDescent="0.3">
      <c r="A1559" s="138"/>
      <c r="B1559" s="237" t="s">
        <v>598</v>
      </c>
      <c r="C1559" s="132">
        <v>5290</v>
      </c>
      <c r="D1559" s="104" t="s">
        <v>9</v>
      </c>
      <c r="E1559" s="105" t="s">
        <v>10</v>
      </c>
      <c r="F1559" s="105" t="s">
        <v>11</v>
      </c>
      <c r="G1559" s="105" t="s">
        <v>12</v>
      </c>
      <c r="H1559" s="106" t="s">
        <v>13</v>
      </c>
      <c r="I1559" s="205" t="s">
        <v>14</v>
      </c>
      <c r="J1559" s="205" t="s">
        <v>15</v>
      </c>
      <c r="K1559" s="205" t="s">
        <v>16</v>
      </c>
      <c r="L1559" s="105"/>
      <c r="M1559" s="105"/>
      <c r="N1559" s="107"/>
      <c r="O1559" s="108">
        <f ca="1">IF(D1559="цвет",SUM(O1560:INDIRECT("N"&amp;R1559)),IF(SUM(E1559:N1559)=0,"",SUM(E1559:N1559)))</f>
        <v>0</v>
      </c>
      <c r="P1559" s="109">
        <v>1419</v>
      </c>
      <c r="Q1559" s="110">
        <f t="shared" si="48"/>
        <v>5290</v>
      </c>
      <c r="R1559" s="111">
        <f t="shared" ca="1" si="49"/>
        <v>1562</v>
      </c>
      <c r="S1559" s="112">
        <f>IF(U1559&gt;0,ROUND((U1559),0),ROUND((P1559*$P$1),0))</f>
        <v>690</v>
      </c>
      <c r="T1559" s="113">
        <f ca="1">O1559*S1559</f>
        <v>0</v>
      </c>
      <c r="U1559" s="114">
        <f>VLOOKUP(C1559,Лист2!A$1:B$899,2,FALSE)</f>
        <v>690</v>
      </c>
      <c r="V1559" s="114"/>
      <c r="W1559" s="114"/>
      <c r="X1559" s="114"/>
      <c r="Y1559" s="114"/>
      <c r="Z1559" s="114"/>
    </row>
    <row r="1560" spans="1:26" customFormat="1" ht="17.25" thickBot="1" x14ac:dyDescent="0.3">
      <c r="A1560" s="138"/>
      <c r="B1560" s="225"/>
      <c r="C1560" s="115"/>
      <c r="D1560" s="187" t="s">
        <v>27</v>
      </c>
      <c r="E1560" s="117"/>
      <c r="F1560" s="276"/>
      <c r="G1560" s="117"/>
      <c r="H1560" s="117"/>
      <c r="I1560" s="117"/>
      <c r="J1560" s="117"/>
      <c r="K1560" s="117"/>
      <c r="L1560" s="117"/>
      <c r="M1560" s="117"/>
      <c r="N1560" s="117"/>
      <c r="O1560" s="118" t="str">
        <f ca="1">IF(D1560="цвет",SUM(O1561:INDIRECT("N"&amp;R1560)),IF(SUM(E1560:N1560)=0,"",SUM(E1560:N1560)))</f>
        <v/>
      </c>
      <c r="P1560" s="109" t="s">
        <v>54</v>
      </c>
      <c r="Q1560" s="110">
        <f t="shared" si="48"/>
        <v>5290</v>
      </c>
      <c r="R1560" s="111">
        <f t="shared" ca="1" si="49"/>
        <v>1562</v>
      </c>
      <c r="S1560" s="119"/>
      <c r="T1560" s="120"/>
      <c r="U1560" s="114" t="e">
        <f>VLOOKUP(C1560,Лист2!A$1:B$899,2,FALSE)</f>
        <v>#N/A</v>
      </c>
      <c r="V1560" s="114"/>
      <c r="W1560" s="114"/>
      <c r="X1560" s="114"/>
      <c r="Y1560" s="114"/>
      <c r="Z1560" s="114"/>
    </row>
    <row r="1561" spans="1:26" customFormat="1" ht="135" customHeight="1" x14ac:dyDescent="0.25">
      <c r="A1561" s="138"/>
      <c r="B1561" s="225"/>
      <c r="C1561" s="188"/>
      <c r="D1561" s="227" t="s">
        <v>599</v>
      </c>
      <c r="E1561" s="228"/>
      <c r="F1561" s="228"/>
      <c r="G1561" s="228"/>
      <c r="H1561" s="228"/>
      <c r="I1561" s="228"/>
      <c r="J1561" s="228"/>
      <c r="K1561" s="228"/>
      <c r="L1561" s="228"/>
      <c r="M1561" s="228"/>
      <c r="N1561" s="229"/>
      <c r="O1561" s="118" t="str">
        <f ca="1">IF(D1561="цвет",SUM(O1562:INDIRECT("N"&amp;R1561)),IF(SUM(E1561:N1561)=0,"",SUM(E1561:N1561)))</f>
        <v/>
      </c>
      <c r="P1561" s="109" t="s">
        <v>54</v>
      </c>
      <c r="Q1561" s="110">
        <f t="shared" si="48"/>
        <v>5290</v>
      </c>
      <c r="R1561" s="111">
        <f t="shared" ca="1" si="49"/>
        <v>1562</v>
      </c>
      <c r="S1561" s="119"/>
      <c r="T1561" s="120"/>
      <c r="U1561" s="114" t="e">
        <f>VLOOKUP(C1561,Лист2!A$1:B$899,2,FALSE)</f>
        <v>#N/A</v>
      </c>
      <c r="V1561" s="114"/>
      <c r="W1561" s="114"/>
      <c r="X1561" s="114"/>
      <c r="Y1561" s="114"/>
      <c r="Z1561" s="114"/>
    </row>
    <row r="1562" spans="1:26" customFormat="1" ht="17.45" customHeight="1" thickBot="1" x14ac:dyDescent="0.3">
      <c r="A1562" s="138"/>
      <c r="B1562" s="239"/>
      <c r="C1562" s="189"/>
      <c r="D1562" s="219" t="str">
        <f>HYPERLINK("https://miamia.ru/search/index.php?q="&amp;Q1562&amp;"&amp;s=Поиск?utm_source=Excel&amp;utm_medium=Nalichie&amp;utm_content="&amp;Q1562&amp;"","Посмотреть большую фотографию на сайте")</f>
        <v>Посмотреть большую фотографию на сайте</v>
      </c>
      <c r="E1562" s="220"/>
      <c r="F1562" s="220"/>
      <c r="G1562" s="220"/>
      <c r="H1562" s="220"/>
      <c r="I1562" s="220"/>
      <c r="J1562" s="220"/>
      <c r="K1562" s="220"/>
      <c r="L1562" s="220"/>
      <c r="M1562" s="220"/>
      <c r="N1562" s="221"/>
      <c r="O1562" s="118" t="str">
        <f ca="1">IF(D1562="цвет",SUM(O1563:INDIRECT("N"&amp;R1562)),IF(SUM(E1562:N1562)=0,"",SUM(E1562:N1562)))</f>
        <v/>
      </c>
      <c r="P1562" s="109" t="s">
        <v>54</v>
      </c>
      <c r="Q1562" s="110">
        <f t="shared" si="48"/>
        <v>5290</v>
      </c>
      <c r="R1562" s="111">
        <f t="shared" ca="1" si="49"/>
        <v>1562</v>
      </c>
      <c r="S1562" s="119"/>
      <c r="T1562" s="120"/>
      <c r="U1562" s="114" t="e">
        <f>VLOOKUP(C1562,Лист2!A$1:B$899,2,FALSE)</f>
        <v>#N/A</v>
      </c>
      <c r="V1562" s="114"/>
      <c r="W1562" s="114"/>
      <c r="X1562" s="114"/>
      <c r="Y1562" s="114"/>
      <c r="Z1562" s="114"/>
    </row>
    <row r="1563" spans="1:26" customFormat="1" ht="17.25" thickBot="1" x14ac:dyDescent="0.3">
      <c r="A1563" s="138"/>
      <c r="B1563" s="237" t="s">
        <v>598</v>
      </c>
      <c r="C1563" s="132">
        <v>5291</v>
      </c>
      <c r="D1563" s="104" t="s">
        <v>9</v>
      </c>
      <c r="E1563" s="105" t="s">
        <v>10</v>
      </c>
      <c r="F1563" s="105" t="s">
        <v>11</v>
      </c>
      <c r="G1563" s="105" t="s">
        <v>12</v>
      </c>
      <c r="H1563" s="106" t="s">
        <v>13</v>
      </c>
      <c r="I1563" s="205" t="s">
        <v>14</v>
      </c>
      <c r="J1563" s="205"/>
      <c r="K1563" s="205"/>
      <c r="L1563" s="105"/>
      <c r="M1563" s="105"/>
      <c r="N1563" s="107"/>
      <c r="O1563" s="108">
        <f ca="1">IF(D1563="цвет",SUM(O1564:INDIRECT("N"&amp;R1563)),IF(SUM(E1563:N1563)=0,"",SUM(E1563:N1563)))</f>
        <v>0</v>
      </c>
      <c r="P1563" s="109">
        <v>1807</v>
      </c>
      <c r="Q1563" s="110">
        <f t="shared" si="48"/>
        <v>5291</v>
      </c>
      <c r="R1563" s="111">
        <f t="shared" ca="1" si="49"/>
        <v>1566</v>
      </c>
      <c r="S1563" s="112">
        <f>IF(U1563&gt;0,ROUND((U1563),0),ROUND((P1563*$P$1),0))</f>
        <v>790</v>
      </c>
      <c r="T1563" s="113">
        <f ca="1">O1563*S1563</f>
        <v>0</v>
      </c>
      <c r="U1563" s="114">
        <f>VLOOKUP(C1563,Лист2!A$1:B$899,2,FALSE)</f>
        <v>790</v>
      </c>
      <c r="V1563" s="114"/>
      <c r="W1563" s="114"/>
      <c r="X1563" s="114"/>
      <c r="Y1563" s="114"/>
      <c r="Z1563" s="114"/>
    </row>
    <row r="1564" spans="1:26" customFormat="1" ht="17.25" thickBot="1" x14ac:dyDescent="0.3">
      <c r="A1564" s="138"/>
      <c r="B1564" s="225"/>
      <c r="C1564" s="115"/>
      <c r="D1564" s="187" t="s">
        <v>27</v>
      </c>
      <c r="E1564" s="117"/>
      <c r="F1564" s="276"/>
      <c r="G1564" s="117"/>
      <c r="H1564" s="117"/>
      <c r="I1564" s="117"/>
      <c r="J1564" s="117"/>
      <c r="K1564" s="117"/>
      <c r="L1564" s="117"/>
      <c r="M1564" s="117"/>
      <c r="N1564" s="117"/>
      <c r="O1564" s="118" t="str">
        <f ca="1">IF(D1564="цвет",SUM(O1565:INDIRECT("N"&amp;R1564)),IF(SUM(E1564:N1564)=0,"",SUM(E1564:N1564)))</f>
        <v/>
      </c>
      <c r="P1564" s="109" t="s">
        <v>54</v>
      </c>
      <c r="Q1564" s="110">
        <f t="shared" si="48"/>
        <v>5291</v>
      </c>
      <c r="R1564" s="111">
        <f t="shared" ca="1" si="49"/>
        <v>1566</v>
      </c>
      <c r="S1564" s="119"/>
      <c r="T1564" s="120"/>
      <c r="U1564" s="114" t="e">
        <f>VLOOKUP(C1564,Лист2!A$1:B$899,2,FALSE)</f>
        <v>#N/A</v>
      </c>
      <c r="V1564" s="114"/>
      <c r="W1564" s="114"/>
      <c r="X1564" s="114"/>
      <c r="Y1564" s="114"/>
      <c r="Z1564" s="114"/>
    </row>
    <row r="1565" spans="1:26" customFormat="1" ht="135" customHeight="1" x14ac:dyDescent="0.25">
      <c r="A1565" s="138"/>
      <c r="B1565" s="225"/>
      <c r="C1565" s="188"/>
      <c r="D1565" s="227" t="s">
        <v>600</v>
      </c>
      <c r="E1565" s="228"/>
      <c r="F1565" s="228"/>
      <c r="G1565" s="228"/>
      <c r="H1565" s="228"/>
      <c r="I1565" s="228"/>
      <c r="J1565" s="228"/>
      <c r="K1565" s="228"/>
      <c r="L1565" s="228"/>
      <c r="M1565" s="228"/>
      <c r="N1565" s="229"/>
      <c r="O1565" s="118" t="str">
        <f ca="1">IF(D1565="цвет",SUM(O1566:INDIRECT("N"&amp;R1565)),IF(SUM(E1565:N1565)=0,"",SUM(E1565:N1565)))</f>
        <v/>
      </c>
      <c r="P1565" s="109" t="s">
        <v>54</v>
      </c>
      <c r="Q1565" s="110">
        <f t="shared" si="48"/>
        <v>5291</v>
      </c>
      <c r="R1565" s="111">
        <f t="shared" ca="1" si="49"/>
        <v>1566</v>
      </c>
      <c r="S1565" s="119"/>
      <c r="T1565" s="120"/>
      <c r="U1565" s="114" t="e">
        <f>VLOOKUP(C1565,Лист2!A$1:B$899,2,FALSE)</f>
        <v>#N/A</v>
      </c>
      <c r="V1565" s="114"/>
      <c r="W1565" s="114"/>
      <c r="X1565" s="114"/>
      <c r="Y1565" s="114"/>
      <c r="Z1565" s="114"/>
    </row>
    <row r="1566" spans="1:26" customFormat="1" ht="17.45" customHeight="1" thickBot="1" x14ac:dyDescent="0.3">
      <c r="A1566" s="138"/>
      <c r="B1566" s="239"/>
      <c r="C1566" s="189"/>
      <c r="D1566" s="219" t="str">
        <f>HYPERLINK("https://miamia.ru/search/index.php?q="&amp;Q1566&amp;"&amp;s=Поиск?utm_source=Excel&amp;utm_medium=Nalichie&amp;utm_content="&amp;Q1566&amp;"","Посмотреть большую фотографию на сайте")</f>
        <v>Посмотреть большую фотографию на сайте</v>
      </c>
      <c r="E1566" s="220"/>
      <c r="F1566" s="220"/>
      <c r="G1566" s="220"/>
      <c r="H1566" s="220"/>
      <c r="I1566" s="220"/>
      <c r="J1566" s="220"/>
      <c r="K1566" s="220"/>
      <c r="L1566" s="220"/>
      <c r="M1566" s="220"/>
      <c r="N1566" s="221"/>
      <c r="O1566" s="118" t="str">
        <f ca="1">IF(D1566="цвет",SUM(O1567:INDIRECT("N"&amp;R1566)),IF(SUM(E1566:N1566)=0,"",SUM(E1566:N1566)))</f>
        <v/>
      </c>
      <c r="P1566" s="109" t="s">
        <v>54</v>
      </c>
      <c r="Q1566" s="110">
        <f t="shared" si="48"/>
        <v>5291</v>
      </c>
      <c r="R1566" s="111">
        <f t="shared" ca="1" si="49"/>
        <v>1566</v>
      </c>
      <c r="S1566" s="119"/>
      <c r="T1566" s="120"/>
      <c r="U1566" s="114" t="e">
        <f>VLOOKUP(C1566,Лист2!A$1:B$899,2,FALSE)</f>
        <v>#N/A</v>
      </c>
      <c r="V1566" s="114"/>
      <c r="W1566" s="114"/>
      <c r="X1566" s="114"/>
      <c r="Y1566" s="114"/>
      <c r="Z1566" s="114"/>
    </row>
    <row r="1567" spans="1:26" customFormat="1" ht="17.25" thickBot="1" x14ac:dyDescent="0.3">
      <c r="A1567" s="138"/>
      <c r="B1567" s="237" t="s">
        <v>598</v>
      </c>
      <c r="C1567" s="132">
        <v>5292</v>
      </c>
      <c r="D1567" s="104" t="s">
        <v>9</v>
      </c>
      <c r="E1567" s="105" t="s">
        <v>10</v>
      </c>
      <c r="F1567" s="105" t="s">
        <v>11</v>
      </c>
      <c r="G1567" s="105" t="s">
        <v>12</v>
      </c>
      <c r="H1567" s="106" t="s">
        <v>13</v>
      </c>
      <c r="I1567" s="205" t="s">
        <v>14</v>
      </c>
      <c r="J1567" s="205" t="s">
        <v>15</v>
      </c>
      <c r="K1567" s="205" t="s">
        <v>16</v>
      </c>
      <c r="L1567" s="105"/>
      <c r="M1567" s="105"/>
      <c r="N1567" s="107"/>
      <c r="O1567" s="108">
        <f ca="1">IF(D1567="цвет",SUM(O1568:INDIRECT("N"&amp;R1567)),IF(SUM(E1567:N1567)=0,"",SUM(E1567:N1567)))</f>
        <v>0</v>
      </c>
      <c r="P1567" s="109">
        <v>1936</v>
      </c>
      <c r="Q1567" s="110">
        <f t="shared" si="48"/>
        <v>5292</v>
      </c>
      <c r="R1567" s="111">
        <f t="shared" ca="1" si="49"/>
        <v>1570</v>
      </c>
      <c r="S1567" s="112">
        <f>IF(U1567&gt;0,ROUND((U1567),0),ROUND((P1567*$P$1),0))</f>
        <v>790</v>
      </c>
      <c r="T1567" s="113">
        <f ca="1">O1567*S1567</f>
        <v>0</v>
      </c>
      <c r="U1567" s="114">
        <f>VLOOKUP(C1567,Лист2!A$1:B$899,2,FALSE)</f>
        <v>790</v>
      </c>
      <c r="V1567" s="114"/>
      <c r="W1567" s="114"/>
      <c r="X1567" s="114"/>
      <c r="Y1567" s="114"/>
      <c r="Z1567" s="114"/>
    </row>
    <row r="1568" spans="1:26" customFormat="1" ht="17.25" thickBot="1" x14ac:dyDescent="0.3">
      <c r="A1568" s="138"/>
      <c r="B1568" s="225"/>
      <c r="C1568" s="115"/>
      <c r="D1568" s="187" t="s">
        <v>27</v>
      </c>
      <c r="E1568" s="117"/>
      <c r="F1568" s="277"/>
      <c r="G1568" s="276"/>
      <c r="H1568" s="276"/>
      <c r="I1568" s="117"/>
      <c r="J1568" s="117"/>
      <c r="K1568" s="117"/>
      <c r="L1568" s="117"/>
      <c r="M1568" s="117"/>
      <c r="N1568" s="117"/>
      <c r="O1568" s="118" t="str">
        <f ca="1">IF(D1568="цвет",SUM(O1569:INDIRECT("N"&amp;R1568)),IF(SUM(E1568:N1568)=0,"",SUM(E1568:N1568)))</f>
        <v/>
      </c>
      <c r="P1568" s="109" t="s">
        <v>54</v>
      </c>
      <c r="Q1568" s="110">
        <f t="shared" si="48"/>
        <v>5292</v>
      </c>
      <c r="R1568" s="111">
        <f t="shared" ca="1" si="49"/>
        <v>1570</v>
      </c>
      <c r="S1568" s="119"/>
      <c r="T1568" s="120"/>
      <c r="U1568" s="114" t="e">
        <f>VLOOKUP(C1568,Лист2!A$1:B$899,2,FALSE)</f>
        <v>#N/A</v>
      </c>
      <c r="V1568" s="114"/>
      <c r="W1568" s="114"/>
      <c r="X1568" s="114"/>
      <c r="Y1568" s="114"/>
      <c r="Z1568" s="114"/>
    </row>
    <row r="1569" spans="1:26" customFormat="1" ht="135" customHeight="1" x14ac:dyDescent="0.25">
      <c r="A1569" s="138"/>
      <c r="B1569" s="225"/>
      <c r="C1569" s="188"/>
      <c r="D1569" s="227" t="s">
        <v>601</v>
      </c>
      <c r="E1569" s="228"/>
      <c r="F1569" s="228"/>
      <c r="G1569" s="228"/>
      <c r="H1569" s="228"/>
      <c r="I1569" s="228"/>
      <c r="J1569" s="228"/>
      <c r="K1569" s="228"/>
      <c r="L1569" s="228"/>
      <c r="M1569" s="228"/>
      <c r="N1569" s="229"/>
      <c r="O1569" s="118" t="str">
        <f ca="1">IF(D1569="цвет",SUM(O1570:INDIRECT("N"&amp;R1569)),IF(SUM(E1569:N1569)=0,"",SUM(E1569:N1569)))</f>
        <v/>
      </c>
      <c r="P1569" s="109" t="s">
        <v>54</v>
      </c>
      <c r="Q1569" s="110">
        <f t="shared" si="48"/>
        <v>5292</v>
      </c>
      <c r="R1569" s="111">
        <f t="shared" ca="1" si="49"/>
        <v>1570</v>
      </c>
      <c r="S1569" s="119"/>
      <c r="T1569" s="120"/>
      <c r="U1569" s="114" t="e">
        <f>VLOOKUP(C1569,Лист2!A$1:B$899,2,FALSE)</f>
        <v>#N/A</v>
      </c>
      <c r="V1569" s="114"/>
      <c r="W1569" s="114"/>
      <c r="X1569" s="114"/>
      <c r="Y1569" s="114"/>
      <c r="Z1569" s="114"/>
    </row>
    <row r="1570" spans="1:26" customFormat="1" ht="17.45" customHeight="1" thickBot="1" x14ac:dyDescent="0.3">
      <c r="A1570" s="138"/>
      <c r="B1570" s="239"/>
      <c r="C1570" s="189"/>
      <c r="D1570" s="219" t="str">
        <f>HYPERLINK("https://miamia.ru/search/index.php?q="&amp;Q1570&amp;"&amp;s=Поиск?utm_source=Excel&amp;utm_medium=Nalichie&amp;utm_content="&amp;Q1570&amp;"","Посмотреть большую фотографию на сайте")</f>
        <v>Посмотреть большую фотографию на сайте</v>
      </c>
      <c r="E1570" s="220"/>
      <c r="F1570" s="220"/>
      <c r="G1570" s="220"/>
      <c r="H1570" s="220"/>
      <c r="I1570" s="220"/>
      <c r="J1570" s="220"/>
      <c r="K1570" s="220"/>
      <c r="L1570" s="220"/>
      <c r="M1570" s="220"/>
      <c r="N1570" s="221"/>
      <c r="O1570" s="118" t="str">
        <f ca="1">IF(D1570="цвет",SUM(O1571:INDIRECT("N"&amp;R1570)),IF(SUM(E1570:N1570)=0,"",SUM(E1570:N1570)))</f>
        <v/>
      </c>
      <c r="P1570" s="109" t="s">
        <v>54</v>
      </c>
      <c r="Q1570" s="110">
        <f t="shared" si="48"/>
        <v>5292</v>
      </c>
      <c r="R1570" s="111">
        <f t="shared" ca="1" si="49"/>
        <v>1570</v>
      </c>
      <c r="S1570" s="119"/>
      <c r="T1570" s="120"/>
      <c r="U1570" s="114" t="e">
        <f>VLOOKUP(C1570,Лист2!A$1:B$899,2,FALSE)</f>
        <v>#N/A</v>
      </c>
      <c r="V1570" s="114"/>
      <c r="W1570" s="114"/>
      <c r="X1570" s="114"/>
      <c r="Y1570" s="114"/>
      <c r="Z1570" s="114"/>
    </row>
    <row r="1571" spans="1:26" customFormat="1" ht="17.25" thickBot="1" x14ac:dyDescent="0.3">
      <c r="A1571" s="138"/>
      <c r="B1571" s="190" t="s">
        <v>598</v>
      </c>
      <c r="C1571" s="132">
        <v>5293</v>
      </c>
      <c r="D1571" s="104" t="s">
        <v>9</v>
      </c>
      <c r="E1571" s="105" t="s">
        <v>17</v>
      </c>
      <c r="F1571" s="105" t="s">
        <v>18</v>
      </c>
      <c r="G1571" s="105" t="s">
        <v>19</v>
      </c>
      <c r="H1571" s="105"/>
      <c r="I1571" s="105"/>
      <c r="J1571" s="105"/>
      <c r="K1571" s="105"/>
      <c r="L1571" s="105"/>
      <c r="M1571" s="105"/>
      <c r="N1571" s="107"/>
      <c r="O1571" s="108">
        <f ca="1">IF(D1571="цвет",SUM(O1572:INDIRECT("N"&amp;R1571)),IF(SUM(E1571:N1571)=0,"",SUM(E1571:N1571)))</f>
        <v>0</v>
      </c>
      <c r="P1571" s="109">
        <v>2194</v>
      </c>
      <c r="Q1571" s="110">
        <f t="shared" si="48"/>
        <v>5293</v>
      </c>
      <c r="R1571" s="111">
        <f t="shared" ca="1" si="49"/>
        <v>1574</v>
      </c>
      <c r="S1571" s="112">
        <f>IF(U1571&gt;0,ROUND((U1571),0),ROUND((P1571*$P$1),0))</f>
        <v>990</v>
      </c>
      <c r="T1571" s="113">
        <f ca="1">O1571*S1571</f>
        <v>0</v>
      </c>
      <c r="U1571" s="114">
        <f>VLOOKUP(C1571,Лист2!A$1:B$899,2,FALSE)</f>
        <v>990</v>
      </c>
      <c r="V1571" s="114"/>
      <c r="W1571" s="114"/>
      <c r="X1571" s="114"/>
      <c r="Y1571" s="114"/>
      <c r="Z1571" s="114"/>
    </row>
    <row r="1572" spans="1:26" customFormat="1" ht="17.25" thickBot="1" x14ac:dyDescent="0.3">
      <c r="A1572" s="138"/>
      <c r="B1572" s="191"/>
      <c r="C1572" s="115"/>
      <c r="D1572" s="134" t="s">
        <v>27</v>
      </c>
      <c r="E1572" s="144"/>
      <c r="F1572" s="144"/>
      <c r="G1572" s="275"/>
      <c r="H1572" s="131"/>
      <c r="I1572" s="131"/>
      <c r="J1572" s="131"/>
      <c r="K1572" s="131"/>
      <c r="L1572" s="131"/>
      <c r="M1572" s="131"/>
      <c r="N1572" s="131"/>
      <c r="O1572" s="118" t="str">
        <f ca="1">IF(D1572="цвет",SUM(O1573:INDIRECT("N"&amp;R1572)),IF(SUM(E1572:N1572)=0,"",SUM(E1572:N1572)))</f>
        <v/>
      </c>
      <c r="P1572" s="109" t="s">
        <v>54</v>
      </c>
      <c r="Q1572" s="110">
        <f t="shared" si="48"/>
        <v>5293</v>
      </c>
      <c r="R1572" s="111">
        <f t="shared" ca="1" si="49"/>
        <v>1574</v>
      </c>
      <c r="S1572" s="119"/>
      <c r="T1572" s="120"/>
      <c r="U1572" s="114" t="e">
        <f>VLOOKUP(C1572,Лист2!A$1:B$899,2,FALSE)</f>
        <v>#N/A</v>
      </c>
      <c r="V1572" s="114"/>
      <c r="W1572" s="114"/>
      <c r="X1572" s="114"/>
      <c r="Y1572" s="114"/>
      <c r="Z1572" s="114"/>
    </row>
    <row r="1573" spans="1:26" customFormat="1" ht="135" customHeight="1" x14ac:dyDescent="0.25">
      <c r="A1573" s="138"/>
      <c r="B1573" s="191"/>
      <c r="C1573" s="115"/>
      <c r="D1573" s="250" t="s">
        <v>602</v>
      </c>
      <c r="E1573" s="251"/>
      <c r="F1573" s="251"/>
      <c r="G1573" s="251"/>
      <c r="H1573" s="251"/>
      <c r="I1573" s="251"/>
      <c r="J1573" s="251"/>
      <c r="K1573" s="251"/>
      <c r="L1573" s="251"/>
      <c r="M1573" s="251"/>
      <c r="N1573" s="252"/>
      <c r="O1573" s="118" t="str">
        <f ca="1">IF(D1573="цвет",SUM(O1574:INDIRECT("N"&amp;R1573)),IF(SUM(E1573:N1573)=0,"",SUM(E1573:N1573)))</f>
        <v/>
      </c>
      <c r="P1573" s="109" t="s">
        <v>54</v>
      </c>
      <c r="Q1573" s="110">
        <f t="shared" si="48"/>
        <v>5293</v>
      </c>
      <c r="R1573" s="111">
        <f t="shared" ca="1" si="49"/>
        <v>1574</v>
      </c>
      <c r="S1573" s="119"/>
      <c r="T1573" s="120"/>
      <c r="U1573" s="114" t="e">
        <f>VLOOKUP(C1573,Лист2!A$1:B$899,2,FALSE)</f>
        <v>#N/A</v>
      </c>
      <c r="V1573" s="114"/>
      <c r="W1573" s="114"/>
      <c r="X1573" s="114"/>
      <c r="Y1573" s="114"/>
      <c r="Z1573" s="114"/>
    </row>
    <row r="1574" spans="1:26" customFormat="1" ht="17.45" customHeight="1" thickBot="1" x14ac:dyDescent="0.3">
      <c r="A1574" s="138"/>
      <c r="B1574" s="192"/>
      <c r="C1574" s="121"/>
      <c r="D1574" s="219" t="str">
        <f>HYPERLINK("https://miamia.ru/search/index.php?q="&amp;Q1574&amp;"&amp;s=Поиск?utm_source=Excel&amp;utm_medium=Nalichie&amp;utm_content="&amp;Q1574&amp;"","Посмотреть большую фотографию на сайте")</f>
        <v>Посмотреть большую фотографию на сайте</v>
      </c>
      <c r="E1574" s="220"/>
      <c r="F1574" s="220"/>
      <c r="G1574" s="220"/>
      <c r="H1574" s="220"/>
      <c r="I1574" s="220"/>
      <c r="J1574" s="220"/>
      <c r="K1574" s="220"/>
      <c r="L1574" s="220"/>
      <c r="M1574" s="220"/>
      <c r="N1574" s="221"/>
      <c r="O1574" s="118" t="str">
        <f ca="1">IF(D1574="цвет",SUM(O1575:INDIRECT("N"&amp;R1574)),IF(SUM(E1574:N1574)=0,"",SUM(E1574:N1574)))</f>
        <v/>
      </c>
      <c r="P1574" s="109" t="s">
        <v>54</v>
      </c>
      <c r="Q1574" s="110">
        <f t="shared" si="48"/>
        <v>5293</v>
      </c>
      <c r="R1574" s="111">
        <f t="shared" ca="1" si="49"/>
        <v>1574</v>
      </c>
      <c r="S1574" s="119"/>
      <c r="T1574" s="120"/>
      <c r="U1574" s="114" t="e">
        <f>VLOOKUP(C1574,Лист2!A$1:B$899,2,FALSE)</f>
        <v>#N/A</v>
      </c>
      <c r="V1574" s="114"/>
      <c r="W1574" s="114"/>
      <c r="X1574" s="114"/>
      <c r="Y1574" s="114"/>
      <c r="Z1574" s="114"/>
    </row>
    <row r="1575" spans="1:26" customFormat="1" ht="17.25" thickBot="1" x14ac:dyDescent="0.3">
      <c r="A1575" s="138"/>
      <c r="B1575" s="237" t="s">
        <v>598</v>
      </c>
      <c r="C1575" s="132">
        <v>5294</v>
      </c>
      <c r="D1575" s="104" t="s">
        <v>9</v>
      </c>
      <c r="E1575" s="105" t="s">
        <v>10</v>
      </c>
      <c r="F1575" s="105" t="s">
        <v>17</v>
      </c>
      <c r="G1575" s="105" t="s">
        <v>18</v>
      </c>
      <c r="H1575" s="105" t="s">
        <v>19</v>
      </c>
      <c r="I1575" s="105" t="s">
        <v>22</v>
      </c>
      <c r="J1575" s="205"/>
      <c r="K1575" s="205"/>
      <c r="L1575" s="105"/>
      <c r="M1575" s="105"/>
      <c r="N1575" s="107"/>
      <c r="O1575" s="108">
        <f ca="1">IF(D1575="цвет",SUM(O1576:INDIRECT("N"&amp;R1575)),IF(SUM(E1575:N1575)=0,"",SUM(E1575:N1575)))</f>
        <v>0</v>
      </c>
      <c r="P1575" s="109">
        <v>2194</v>
      </c>
      <c r="Q1575" s="110">
        <f t="shared" si="48"/>
        <v>5294</v>
      </c>
      <c r="R1575" s="111">
        <f t="shared" ca="1" si="49"/>
        <v>1578</v>
      </c>
      <c r="S1575" s="112">
        <f>IF(U1575&gt;0,ROUND((U1575),0),ROUND((P1575*$P$1),0))</f>
        <v>990</v>
      </c>
      <c r="T1575" s="113">
        <f ca="1">O1575*S1575</f>
        <v>0</v>
      </c>
      <c r="U1575" s="114">
        <f>VLOOKUP(C1575,Лист2!A$1:B$899,2,FALSE)</f>
        <v>990</v>
      </c>
      <c r="V1575" s="114"/>
      <c r="W1575" s="114"/>
      <c r="X1575" s="114"/>
      <c r="Y1575" s="114"/>
      <c r="Z1575" s="114"/>
    </row>
    <row r="1576" spans="1:26" customFormat="1" ht="17.25" thickBot="1" x14ac:dyDescent="0.3">
      <c r="A1576" s="138"/>
      <c r="B1576" s="225"/>
      <c r="C1576" s="115"/>
      <c r="D1576" s="187" t="s">
        <v>27</v>
      </c>
      <c r="E1576" s="117"/>
      <c r="F1576" s="276"/>
      <c r="G1576" s="117"/>
      <c r="H1576" s="117"/>
      <c r="I1576" s="117"/>
      <c r="J1576" s="117"/>
      <c r="K1576" s="117"/>
      <c r="L1576" s="117"/>
      <c r="M1576" s="117"/>
      <c r="N1576" s="117"/>
      <c r="O1576" s="118" t="str">
        <f ca="1">IF(D1576="цвет",SUM(O1577:INDIRECT("N"&amp;R1576)),IF(SUM(E1576:N1576)=0,"",SUM(E1576:N1576)))</f>
        <v/>
      </c>
      <c r="P1576" s="109" t="s">
        <v>54</v>
      </c>
      <c r="Q1576" s="110">
        <f t="shared" si="48"/>
        <v>5294</v>
      </c>
      <c r="R1576" s="111">
        <f t="shared" ca="1" si="49"/>
        <v>1578</v>
      </c>
      <c r="S1576" s="119"/>
      <c r="T1576" s="120"/>
      <c r="U1576" s="114" t="e">
        <f>VLOOKUP(C1576,Лист2!A$1:B$899,2,FALSE)</f>
        <v>#N/A</v>
      </c>
      <c r="V1576" s="114"/>
      <c r="W1576" s="114"/>
      <c r="X1576" s="114"/>
      <c r="Y1576" s="114"/>
      <c r="Z1576" s="114"/>
    </row>
    <row r="1577" spans="1:26" customFormat="1" ht="135" customHeight="1" x14ac:dyDescent="0.25">
      <c r="A1577" s="138"/>
      <c r="B1577" s="225"/>
      <c r="C1577" s="188"/>
      <c r="D1577" s="227" t="s">
        <v>603</v>
      </c>
      <c r="E1577" s="228"/>
      <c r="F1577" s="228"/>
      <c r="G1577" s="228"/>
      <c r="H1577" s="228"/>
      <c r="I1577" s="228"/>
      <c r="J1577" s="228"/>
      <c r="K1577" s="228"/>
      <c r="L1577" s="228"/>
      <c r="M1577" s="228"/>
      <c r="N1577" s="229"/>
      <c r="O1577" s="118" t="str">
        <f ca="1">IF(D1577="цвет",SUM(O1578:INDIRECT("N"&amp;R1577)),IF(SUM(E1577:N1577)=0,"",SUM(E1577:N1577)))</f>
        <v/>
      </c>
      <c r="P1577" s="109" t="s">
        <v>54</v>
      </c>
      <c r="Q1577" s="110">
        <f t="shared" si="48"/>
        <v>5294</v>
      </c>
      <c r="R1577" s="111">
        <f t="shared" ca="1" si="49"/>
        <v>1578</v>
      </c>
      <c r="S1577" s="119"/>
      <c r="T1577" s="120"/>
      <c r="U1577" s="114" t="e">
        <f>VLOOKUP(C1577,Лист2!A$1:B$899,2,FALSE)</f>
        <v>#N/A</v>
      </c>
      <c r="V1577" s="114"/>
      <c r="W1577" s="114"/>
      <c r="X1577" s="114"/>
      <c r="Y1577" s="114"/>
      <c r="Z1577" s="114"/>
    </row>
    <row r="1578" spans="1:26" customFormat="1" ht="17.45" customHeight="1" thickBot="1" x14ac:dyDescent="0.3">
      <c r="A1578" s="138"/>
      <c r="B1578" s="239"/>
      <c r="C1578" s="189"/>
      <c r="D1578" s="219" t="str">
        <f>HYPERLINK("https://miamia.ru/search/index.php?q="&amp;Q1578&amp;"&amp;s=Поиск?utm_source=Excel&amp;utm_medium=Nalichie&amp;utm_content="&amp;Q1578&amp;"","Посмотреть большую фотографию на сайте")</f>
        <v>Посмотреть большую фотографию на сайте</v>
      </c>
      <c r="E1578" s="220"/>
      <c r="F1578" s="220"/>
      <c r="G1578" s="220"/>
      <c r="H1578" s="220"/>
      <c r="I1578" s="220"/>
      <c r="J1578" s="220"/>
      <c r="K1578" s="220"/>
      <c r="L1578" s="220"/>
      <c r="M1578" s="220"/>
      <c r="N1578" s="221"/>
      <c r="O1578" s="118" t="str">
        <f ca="1">IF(D1578="цвет",SUM(O1579:INDIRECT("N"&amp;R1578)),IF(SUM(E1578:N1578)=0,"",SUM(E1578:N1578)))</f>
        <v/>
      </c>
      <c r="P1578" s="109" t="s">
        <v>54</v>
      </c>
      <c r="Q1578" s="110">
        <f t="shared" si="48"/>
        <v>5294</v>
      </c>
      <c r="R1578" s="111">
        <f t="shared" ca="1" si="49"/>
        <v>1578</v>
      </c>
      <c r="S1578" s="119"/>
      <c r="T1578" s="120"/>
      <c r="U1578" s="114" t="e">
        <f>VLOOKUP(C1578,Лист2!A$1:B$899,2,FALSE)</f>
        <v>#N/A</v>
      </c>
      <c r="V1578" s="114"/>
      <c r="W1578" s="114"/>
      <c r="X1578" s="114"/>
      <c r="Y1578" s="114"/>
      <c r="Z1578" s="114"/>
    </row>
    <row r="1579" spans="1:26" customFormat="1" ht="17.25" thickBot="1" x14ac:dyDescent="0.3">
      <c r="A1579" s="138"/>
      <c r="B1579" s="237" t="s">
        <v>598</v>
      </c>
      <c r="C1579" s="132">
        <v>5296</v>
      </c>
      <c r="D1579" s="104" t="s">
        <v>9</v>
      </c>
      <c r="E1579" s="105" t="s">
        <v>10</v>
      </c>
      <c r="F1579" s="105" t="s">
        <v>11</v>
      </c>
      <c r="G1579" s="105" t="s">
        <v>12</v>
      </c>
      <c r="H1579" s="106" t="s">
        <v>13</v>
      </c>
      <c r="I1579" s="205" t="s">
        <v>14</v>
      </c>
      <c r="J1579" s="205" t="s">
        <v>15</v>
      </c>
      <c r="K1579" s="205" t="s">
        <v>16</v>
      </c>
      <c r="L1579" s="105"/>
      <c r="M1579" s="105"/>
      <c r="N1579" s="107"/>
      <c r="O1579" s="108">
        <f ca="1">IF(D1579="цвет",SUM(O1580:INDIRECT("N"&amp;R1579)),IF(SUM(E1579:N1579)=0,"",SUM(E1579:N1579)))</f>
        <v>0</v>
      </c>
      <c r="P1579" s="109">
        <v>2582</v>
      </c>
      <c r="Q1579" s="110">
        <f t="shared" si="48"/>
        <v>5296</v>
      </c>
      <c r="R1579" s="111">
        <f t="shared" ca="1" si="49"/>
        <v>1582</v>
      </c>
      <c r="S1579" s="112">
        <f>IF(U1579&gt;0,ROUND((U1579),0),ROUND((P1579*$P$1),0))</f>
        <v>1290</v>
      </c>
      <c r="T1579" s="113">
        <f ca="1">O1579*S1579</f>
        <v>0</v>
      </c>
      <c r="U1579" s="114">
        <f>VLOOKUP(C1579,Лист2!A$1:B$899,2,FALSE)</f>
        <v>1290</v>
      </c>
      <c r="V1579" s="114"/>
      <c r="W1579" s="114"/>
      <c r="X1579" s="114"/>
      <c r="Y1579" s="114"/>
      <c r="Z1579" s="114"/>
    </row>
    <row r="1580" spans="1:26" customFormat="1" ht="17.25" thickBot="1" x14ac:dyDescent="0.3">
      <c r="A1580" s="138"/>
      <c r="B1580" s="225"/>
      <c r="C1580" s="115"/>
      <c r="D1580" s="187" t="s">
        <v>27</v>
      </c>
      <c r="E1580" s="117"/>
      <c r="F1580" s="277"/>
      <c r="G1580" s="277"/>
      <c r="H1580" s="277"/>
      <c r="I1580" s="277"/>
      <c r="J1580" s="277"/>
      <c r="K1580" s="277"/>
      <c r="L1580" s="117"/>
      <c r="M1580" s="117"/>
      <c r="N1580" s="117"/>
      <c r="O1580" s="118" t="str">
        <f ca="1">IF(D1580="цвет",SUM(O1581:INDIRECT("N"&amp;R1580)),IF(SUM(E1580:N1580)=0,"",SUM(E1580:N1580)))</f>
        <v/>
      </c>
      <c r="P1580" s="109" t="s">
        <v>54</v>
      </c>
      <c r="Q1580" s="110">
        <f t="shared" si="48"/>
        <v>5296</v>
      </c>
      <c r="R1580" s="111">
        <f t="shared" ca="1" si="49"/>
        <v>1582</v>
      </c>
      <c r="S1580" s="119"/>
      <c r="T1580" s="120"/>
      <c r="U1580" s="114" t="e">
        <f>VLOOKUP(C1580,Лист2!A$1:B$899,2,FALSE)</f>
        <v>#N/A</v>
      </c>
      <c r="V1580" s="114"/>
      <c r="W1580" s="114"/>
      <c r="X1580" s="114"/>
      <c r="Y1580" s="114"/>
      <c r="Z1580" s="114"/>
    </row>
    <row r="1581" spans="1:26" customFormat="1" ht="135" customHeight="1" x14ac:dyDescent="0.25">
      <c r="A1581" s="138"/>
      <c r="B1581" s="225"/>
      <c r="C1581" s="188"/>
      <c r="D1581" s="227" t="s">
        <v>604</v>
      </c>
      <c r="E1581" s="228"/>
      <c r="F1581" s="228"/>
      <c r="G1581" s="228"/>
      <c r="H1581" s="228"/>
      <c r="I1581" s="228"/>
      <c r="J1581" s="228"/>
      <c r="K1581" s="228"/>
      <c r="L1581" s="228"/>
      <c r="M1581" s="228"/>
      <c r="N1581" s="229"/>
      <c r="O1581" s="118" t="str">
        <f ca="1">IF(D1581="цвет",SUM(O1582:INDIRECT("N"&amp;R1581)),IF(SUM(E1581:N1581)=0,"",SUM(E1581:N1581)))</f>
        <v/>
      </c>
      <c r="P1581" s="109" t="s">
        <v>54</v>
      </c>
      <c r="Q1581" s="110">
        <f t="shared" si="48"/>
        <v>5296</v>
      </c>
      <c r="R1581" s="111">
        <f t="shared" ca="1" si="49"/>
        <v>1582</v>
      </c>
      <c r="S1581" s="119"/>
      <c r="T1581" s="120"/>
      <c r="U1581" s="114" t="e">
        <f>VLOOKUP(C1581,Лист2!A$1:B$899,2,FALSE)</f>
        <v>#N/A</v>
      </c>
      <c r="V1581" s="114"/>
      <c r="W1581" s="114"/>
      <c r="X1581" s="114"/>
      <c r="Y1581" s="114"/>
      <c r="Z1581" s="114"/>
    </row>
    <row r="1582" spans="1:26" customFormat="1" ht="17.45" customHeight="1" thickBot="1" x14ac:dyDescent="0.3">
      <c r="A1582" s="138"/>
      <c r="B1582" s="239"/>
      <c r="C1582" s="189"/>
      <c r="D1582" s="219" t="str">
        <f>HYPERLINK("https://miamia.ru/search/index.php?q="&amp;Q1582&amp;"&amp;s=Поиск?utm_source=Excel&amp;utm_medium=Nalichie&amp;utm_content="&amp;Q1582&amp;"","Посмотреть большую фотографию на сайте")</f>
        <v>Посмотреть большую фотографию на сайте</v>
      </c>
      <c r="E1582" s="220"/>
      <c r="F1582" s="220"/>
      <c r="G1582" s="220"/>
      <c r="H1582" s="220"/>
      <c r="I1582" s="220"/>
      <c r="J1582" s="220"/>
      <c r="K1582" s="220"/>
      <c r="L1582" s="220"/>
      <c r="M1582" s="220"/>
      <c r="N1582" s="221"/>
      <c r="O1582" s="118" t="str">
        <f ca="1">IF(D1582="цвет",SUM(O1583:INDIRECT("N"&amp;R1582)),IF(SUM(E1582:N1582)=0,"",SUM(E1582:N1582)))</f>
        <v/>
      </c>
      <c r="P1582" s="109" t="s">
        <v>54</v>
      </c>
      <c r="Q1582" s="110">
        <f t="shared" si="48"/>
        <v>5296</v>
      </c>
      <c r="R1582" s="111">
        <f t="shared" ca="1" si="49"/>
        <v>1582</v>
      </c>
      <c r="S1582" s="119"/>
      <c r="T1582" s="120"/>
      <c r="U1582" s="114" t="e">
        <f>VLOOKUP(C1582,Лист2!A$1:B$899,2,FALSE)</f>
        <v>#N/A</v>
      </c>
      <c r="V1582" s="114"/>
      <c r="W1582" s="114"/>
      <c r="X1582" s="114"/>
      <c r="Y1582" s="114"/>
      <c r="Z1582" s="114"/>
    </row>
    <row r="1583" spans="1:26" customFormat="1" ht="17.25" thickBot="1" x14ac:dyDescent="0.3">
      <c r="A1583" s="138"/>
      <c r="B1583" s="237" t="s">
        <v>598</v>
      </c>
      <c r="C1583" s="132">
        <v>5297</v>
      </c>
      <c r="D1583" s="104" t="s">
        <v>9</v>
      </c>
      <c r="E1583" s="105" t="s">
        <v>10</v>
      </c>
      <c r="F1583" s="105" t="s">
        <v>11</v>
      </c>
      <c r="G1583" s="105" t="s">
        <v>12</v>
      </c>
      <c r="H1583" s="106" t="s">
        <v>13</v>
      </c>
      <c r="I1583" s="205" t="s">
        <v>14</v>
      </c>
      <c r="J1583" s="205" t="s">
        <v>15</v>
      </c>
      <c r="K1583" s="205" t="s">
        <v>16</v>
      </c>
      <c r="L1583" s="105"/>
      <c r="M1583" s="105"/>
      <c r="N1583" s="107"/>
      <c r="O1583" s="108">
        <f ca="1">IF(D1583="цвет",SUM(O1584:INDIRECT("N"&amp;R1583)),IF(SUM(E1583:N1583)=0,"",SUM(E1583:N1583)))</f>
        <v>0</v>
      </c>
      <c r="P1583" s="109">
        <v>2194</v>
      </c>
      <c r="Q1583" s="110">
        <f t="shared" si="48"/>
        <v>5297</v>
      </c>
      <c r="R1583" s="111">
        <f t="shared" ca="1" si="49"/>
        <v>1586</v>
      </c>
      <c r="S1583" s="112">
        <f>IF(U1583&gt;0,ROUND((U1583),0),ROUND((P1583*$P$1),0))</f>
        <v>990</v>
      </c>
      <c r="T1583" s="113">
        <f ca="1">O1583*S1583</f>
        <v>0</v>
      </c>
      <c r="U1583" s="114">
        <f>VLOOKUP(C1583,Лист2!A$1:B$899,2,FALSE)</f>
        <v>990</v>
      </c>
      <c r="V1583" s="114"/>
      <c r="W1583" s="114"/>
      <c r="X1583" s="114"/>
      <c r="Y1583" s="114"/>
      <c r="Z1583" s="114"/>
    </row>
    <row r="1584" spans="1:26" customFormat="1" ht="17.25" thickBot="1" x14ac:dyDescent="0.3">
      <c r="A1584" s="138"/>
      <c r="B1584" s="225"/>
      <c r="C1584" s="115"/>
      <c r="D1584" s="187" t="s">
        <v>27</v>
      </c>
      <c r="E1584" s="117"/>
      <c r="F1584" s="277"/>
      <c r="G1584" s="277"/>
      <c r="H1584" s="277"/>
      <c r="I1584" s="277"/>
      <c r="J1584" s="277"/>
      <c r="K1584" s="277"/>
      <c r="L1584" s="117"/>
      <c r="M1584" s="117"/>
      <c r="N1584" s="117"/>
      <c r="O1584" s="118" t="str">
        <f ca="1">IF(D1584="цвет",SUM(O1585:INDIRECT("N"&amp;R1584)),IF(SUM(E1584:N1584)=0,"",SUM(E1584:N1584)))</f>
        <v/>
      </c>
      <c r="P1584" s="109" t="s">
        <v>54</v>
      </c>
      <c r="Q1584" s="110">
        <f t="shared" si="48"/>
        <v>5297</v>
      </c>
      <c r="R1584" s="111">
        <f t="shared" ca="1" si="49"/>
        <v>1586</v>
      </c>
      <c r="S1584" s="119"/>
      <c r="T1584" s="120"/>
      <c r="U1584" s="114" t="e">
        <f>VLOOKUP(C1584,Лист2!A$1:B$899,2,FALSE)</f>
        <v>#N/A</v>
      </c>
      <c r="V1584" s="114"/>
      <c r="W1584" s="114"/>
      <c r="X1584" s="114"/>
      <c r="Y1584" s="114"/>
      <c r="Z1584" s="114"/>
    </row>
    <row r="1585" spans="1:26" customFormat="1" ht="135" customHeight="1" x14ac:dyDescent="0.25">
      <c r="A1585" s="138"/>
      <c r="B1585" s="225"/>
      <c r="C1585" s="188"/>
      <c r="D1585" s="227" t="s">
        <v>605</v>
      </c>
      <c r="E1585" s="228"/>
      <c r="F1585" s="228"/>
      <c r="G1585" s="228"/>
      <c r="H1585" s="228"/>
      <c r="I1585" s="228"/>
      <c r="J1585" s="228"/>
      <c r="K1585" s="228"/>
      <c r="L1585" s="228"/>
      <c r="M1585" s="228"/>
      <c r="N1585" s="229"/>
      <c r="O1585" s="118" t="str">
        <f ca="1">IF(D1585="цвет",SUM(O1586:INDIRECT("N"&amp;R1585)),IF(SUM(E1585:N1585)=0,"",SUM(E1585:N1585)))</f>
        <v/>
      </c>
      <c r="P1585" s="109" t="s">
        <v>54</v>
      </c>
      <c r="Q1585" s="110">
        <f t="shared" si="48"/>
        <v>5297</v>
      </c>
      <c r="R1585" s="111">
        <f t="shared" ca="1" si="49"/>
        <v>1586</v>
      </c>
      <c r="S1585" s="119"/>
      <c r="T1585" s="120"/>
      <c r="U1585" s="114" t="e">
        <f>VLOOKUP(C1585,Лист2!A$1:B$899,2,FALSE)</f>
        <v>#N/A</v>
      </c>
      <c r="V1585" s="114"/>
      <c r="W1585" s="114"/>
      <c r="X1585" s="114"/>
      <c r="Y1585" s="114"/>
      <c r="Z1585" s="114"/>
    </row>
    <row r="1586" spans="1:26" customFormat="1" ht="17.45" customHeight="1" thickBot="1" x14ac:dyDescent="0.3">
      <c r="A1586" s="138"/>
      <c r="B1586" s="239"/>
      <c r="C1586" s="189"/>
      <c r="D1586" s="219" t="str">
        <f>HYPERLINK("https://miamia.ru/search/index.php?q="&amp;Q1586&amp;"&amp;s=Поиск?utm_source=Excel&amp;utm_medium=Nalichie&amp;utm_content="&amp;Q1586&amp;"","Посмотреть большую фотографию на сайте")</f>
        <v>Посмотреть большую фотографию на сайте</v>
      </c>
      <c r="E1586" s="220"/>
      <c r="F1586" s="220"/>
      <c r="G1586" s="220"/>
      <c r="H1586" s="220"/>
      <c r="I1586" s="220"/>
      <c r="J1586" s="220"/>
      <c r="K1586" s="220"/>
      <c r="L1586" s="220"/>
      <c r="M1586" s="220"/>
      <c r="N1586" s="221"/>
      <c r="O1586" s="118" t="str">
        <f ca="1">IF(D1586="цвет",SUM(O1587:INDIRECT("N"&amp;R1586)),IF(SUM(E1586:N1586)=0,"",SUM(E1586:N1586)))</f>
        <v/>
      </c>
      <c r="P1586" s="109" t="s">
        <v>54</v>
      </c>
      <c r="Q1586" s="110">
        <f t="shared" si="48"/>
        <v>5297</v>
      </c>
      <c r="R1586" s="111">
        <f t="shared" ca="1" si="49"/>
        <v>1586</v>
      </c>
      <c r="S1586" s="119"/>
      <c r="T1586" s="120"/>
      <c r="U1586" s="114" t="e">
        <f>VLOOKUP(C1586,Лист2!A$1:B$899,2,FALSE)</f>
        <v>#N/A</v>
      </c>
      <c r="V1586" s="114"/>
      <c r="W1586" s="114"/>
      <c r="X1586" s="114"/>
      <c r="Y1586" s="114"/>
      <c r="Z1586" s="114"/>
    </row>
    <row r="1587" spans="1:26" customFormat="1" ht="17.25" thickBot="1" x14ac:dyDescent="0.3">
      <c r="A1587" s="138"/>
      <c r="B1587" s="190" t="s">
        <v>598</v>
      </c>
      <c r="C1587" s="132">
        <v>5298</v>
      </c>
      <c r="D1587" s="104" t="s">
        <v>9</v>
      </c>
      <c r="E1587" s="105" t="s">
        <v>12</v>
      </c>
      <c r="F1587" s="105" t="s">
        <v>13</v>
      </c>
      <c r="G1587" s="105" t="s">
        <v>14</v>
      </c>
      <c r="H1587" s="105" t="s">
        <v>15</v>
      </c>
      <c r="I1587" s="105" t="s">
        <v>16</v>
      </c>
      <c r="J1587" s="105"/>
      <c r="K1587" s="105"/>
      <c r="L1587" s="105"/>
      <c r="M1587" s="105"/>
      <c r="N1587" s="107"/>
      <c r="O1587" s="108">
        <f ca="1">IF(D1587="цвет",SUM(O1588:INDIRECT("N"&amp;R1587)),IF(SUM(E1587:N1587)=0,"",SUM(E1587:N1587)))</f>
        <v>0</v>
      </c>
      <c r="P1587" s="109">
        <v>2194</v>
      </c>
      <c r="Q1587" s="110">
        <f t="shared" si="48"/>
        <v>5298</v>
      </c>
      <c r="R1587" s="111">
        <f t="shared" ca="1" si="49"/>
        <v>1590</v>
      </c>
      <c r="S1587" s="112">
        <f>IF(U1587&gt;0,ROUND((U1587),0),ROUND((P1587*$P$1),0))</f>
        <v>990</v>
      </c>
      <c r="T1587" s="113">
        <f ca="1">O1587*S1587</f>
        <v>0</v>
      </c>
      <c r="U1587" s="114">
        <f>VLOOKUP(C1587,Лист2!A$1:B$899,2,FALSE)</f>
        <v>990</v>
      </c>
      <c r="V1587" s="114"/>
      <c r="W1587" s="114"/>
      <c r="X1587" s="114"/>
      <c r="Y1587" s="114"/>
      <c r="Z1587" s="114"/>
    </row>
    <row r="1588" spans="1:26" customFormat="1" ht="17.25" thickBot="1" x14ac:dyDescent="0.3">
      <c r="A1588" s="138"/>
      <c r="B1588" s="191"/>
      <c r="C1588" s="115"/>
      <c r="D1588" s="134" t="s">
        <v>27</v>
      </c>
      <c r="E1588" s="144"/>
      <c r="F1588" s="131"/>
      <c r="G1588" s="131"/>
      <c r="H1588" s="144"/>
      <c r="I1588" s="131"/>
      <c r="J1588" s="131"/>
      <c r="K1588" s="131"/>
      <c r="L1588" s="131"/>
      <c r="M1588" s="131"/>
      <c r="N1588" s="131"/>
      <c r="O1588" s="118" t="str">
        <f ca="1">IF(D1588="цвет",SUM(O1589:INDIRECT("N"&amp;R1588)),IF(SUM(E1588:N1588)=0,"",SUM(E1588:N1588)))</f>
        <v/>
      </c>
      <c r="P1588" s="109" t="s">
        <v>54</v>
      </c>
      <c r="Q1588" s="110">
        <f t="shared" si="48"/>
        <v>5298</v>
      </c>
      <c r="R1588" s="111">
        <f t="shared" ca="1" si="49"/>
        <v>1590</v>
      </c>
      <c r="S1588" s="119"/>
      <c r="T1588" s="120"/>
      <c r="U1588" s="114" t="e">
        <f>VLOOKUP(C1588,Лист2!A$1:B$899,2,FALSE)</f>
        <v>#N/A</v>
      </c>
      <c r="V1588" s="114"/>
      <c r="W1588" s="114"/>
      <c r="X1588" s="114"/>
      <c r="Y1588" s="114"/>
      <c r="Z1588" s="114"/>
    </row>
    <row r="1589" spans="1:26" customFormat="1" ht="135" customHeight="1" x14ac:dyDescent="0.25">
      <c r="A1589" s="138"/>
      <c r="B1589" s="191"/>
      <c r="C1589" s="115"/>
      <c r="D1589" s="250" t="s">
        <v>606</v>
      </c>
      <c r="E1589" s="251"/>
      <c r="F1589" s="251"/>
      <c r="G1589" s="251"/>
      <c r="H1589" s="251"/>
      <c r="I1589" s="251"/>
      <c r="J1589" s="251"/>
      <c r="K1589" s="251"/>
      <c r="L1589" s="251"/>
      <c r="M1589" s="251"/>
      <c r="N1589" s="252"/>
      <c r="O1589" s="118" t="str">
        <f ca="1">IF(D1589="цвет",SUM(O1590:INDIRECT("N"&amp;R1589)),IF(SUM(E1589:N1589)=0,"",SUM(E1589:N1589)))</f>
        <v/>
      </c>
      <c r="P1589" s="109" t="s">
        <v>54</v>
      </c>
      <c r="Q1589" s="110">
        <f t="shared" si="48"/>
        <v>5298</v>
      </c>
      <c r="R1589" s="111">
        <f t="shared" ca="1" si="49"/>
        <v>1590</v>
      </c>
      <c r="S1589" s="119"/>
      <c r="T1589" s="120"/>
      <c r="U1589" s="114" t="e">
        <f>VLOOKUP(C1589,Лист2!A$1:B$899,2,FALSE)</f>
        <v>#N/A</v>
      </c>
      <c r="V1589" s="114"/>
      <c r="W1589" s="114"/>
      <c r="X1589" s="114"/>
      <c r="Y1589" s="114"/>
      <c r="Z1589" s="114"/>
    </row>
    <row r="1590" spans="1:26" customFormat="1" ht="17.45" customHeight="1" thickBot="1" x14ac:dyDescent="0.3">
      <c r="A1590" s="138"/>
      <c r="B1590" s="192"/>
      <c r="C1590" s="121"/>
      <c r="D1590" s="219" t="str">
        <f>HYPERLINK("https://miamia.ru/search/index.php?q="&amp;Q1590&amp;"&amp;s=Поиск?utm_source=Excel&amp;utm_medium=Nalichie&amp;utm_content="&amp;Q1590&amp;"","Посмотреть большую фотографию на сайте")</f>
        <v>Посмотреть большую фотографию на сайте</v>
      </c>
      <c r="E1590" s="220"/>
      <c r="F1590" s="220"/>
      <c r="G1590" s="220"/>
      <c r="H1590" s="220"/>
      <c r="I1590" s="220"/>
      <c r="J1590" s="220"/>
      <c r="K1590" s="220"/>
      <c r="L1590" s="220"/>
      <c r="M1590" s="220"/>
      <c r="N1590" s="221"/>
      <c r="O1590" s="118" t="str">
        <f ca="1">IF(D1590="цвет",SUM(O1591:INDIRECT("N"&amp;R1590)),IF(SUM(E1590:N1590)=0,"",SUM(E1590:N1590)))</f>
        <v/>
      </c>
      <c r="P1590" s="109" t="s">
        <v>54</v>
      </c>
      <c r="Q1590" s="110">
        <f t="shared" si="48"/>
        <v>5298</v>
      </c>
      <c r="R1590" s="111">
        <f t="shared" ca="1" si="49"/>
        <v>1590</v>
      </c>
      <c r="S1590" s="119"/>
      <c r="T1590" s="120"/>
      <c r="U1590" s="114" t="e">
        <f>VLOOKUP(C1590,Лист2!A$1:B$899,2,FALSE)</f>
        <v>#N/A</v>
      </c>
      <c r="V1590" s="114"/>
      <c r="W1590" s="114"/>
      <c r="X1590" s="114"/>
      <c r="Y1590" s="114"/>
      <c r="Z1590" s="114"/>
    </row>
    <row r="1591" spans="1:26" customFormat="1" ht="17.25" thickBot="1" x14ac:dyDescent="0.3">
      <c r="A1591" s="138"/>
      <c r="B1591" s="237" t="s">
        <v>598</v>
      </c>
      <c r="C1591" s="132">
        <v>5299</v>
      </c>
      <c r="D1591" s="104" t="s">
        <v>9</v>
      </c>
      <c r="E1591" s="105" t="s">
        <v>10</v>
      </c>
      <c r="F1591" s="105" t="s">
        <v>17</v>
      </c>
      <c r="G1591" s="105" t="s">
        <v>18</v>
      </c>
      <c r="H1591" s="105" t="s">
        <v>19</v>
      </c>
      <c r="I1591" s="105" t="s">
        <v>22</v>
      </c>
      <c r="J1591" s="205"/>
      <c r="K1591" s="205"/>
      <c r="L1591" s="105"/>
      <c r="M1591" s="105"/>
      <c r="N1591" s="107"/>
      <c r="O1591" s="108">
        <f ca="1">IF(D1591="цвет",SUM(O1592:INDIRECT("N"&amp;R1591)),IF(SUM(E1591:N1591)=0,"",SUM(E1591:N1591)))</f>
        <v>0</v>
      </c>
      <c r="P1591" s="109">
        <v>2453</v>
      </c>
      <c r="Q1591" s="110">
        <f t="shared" si="48"/>
        <v>5299</v>
      </c>
      <c r="R1591" s="111">
        <f t="shared" ca="1" si="49"/>
        <v>1594</v>
      </c>
      <c r="S1591" s="112">
        <f>IF(U1591&gt;0,ROUND((U1591),0),ROUND((P1591*$P$1),0))</f>
        <v>1290</v>
      </c>
      <c r="T1591" s="113">
        <f ca="1">O1591*S1591</f>
        <v>0</v>
      </c>
      <c r="U1591" s="114">
        <f>VLOOKUP(C1591,Лист2!A$1:B$899,2,FALSE)</f>
        <v>1290</v>
      </c>
      <c r="V1591" s="114"/>
      <c r="W1591" s="114"/>
      <c r="X1591" s="114"/>
      <c r="Y1591" s="114"/>
      <c r="Z1591" s="114"/>
    </row>
    <row r="1592" spans="1:26" customFormat="1" ht="17.25" thickBot="1" x14ac:dyDescent="0.3">
      <c r="A1592" s="138"/>
      <c r="B1592" s="225"/>
      <c r="C1592" s="115"/>
      <c r="D1592" s="187" t="s">
        <v>27</v>
      </c>
      <c r="E1592" s="117"/>
      <c r="F1592" s="277"/>
      <c r="G1592" s="276"/>
      <c r="H1592" s="277"/>
      <c r="I1592" s="277"/>
      <c r="J1592" s="117"/>
      <c r="K1592" s="117"/>
      <c r="L1592" s="117"/>
      <c r="M1592" s="117"/>
      <c r="N1592" s="117"/>
      <c r="O1592" s="118" t="str">
        <f ca="1">IF(D1592="цвет",SUM(O1593:INDIRECT("N"&amp;R1592)),IF(SUM(E1592:N1592)=0,"",SUM(E1592:N1592)))</f>
        <v/>
      </c>
      <c r="P1592" s="109" t="s">
        <v>54</v>
      </c>
      <c r="Q1592" s="110">
        <f t="shared" si="48"/>
        <v>5299</v>
      </c>
      <c r="R1592" s="111">
        <f t="shared" ca="1" si="49"/>
        <v>1594</v>
      </c>
      <c r="S1592" s="119"/>
      <c r="T1592" s="120"/>
      <c r="U1592" s="114" t="e">
        <f>VLOOKUP(C1592,Лист2!A$1:B$899,2,FALSE)</f>
        <v>#N/A</v>
      </c>
      <c r="V1592" s="114"/>
      <c r="W1592" s="114"/>
      <c r="X1592" s="114"/>
      <c r="Y1592" s="114"/>
      <c r="Z1592" s="114"/>
    </row>
    <row r="1593" spans="1:26" customFormat="1" ht="135" customHeight="1" x14ac:dyDescent="0.25">
      <c r="A1593" s="138"/>
      <c r="B1593" s="225"/>
      <c r="C1593" s="188"/>
      <c r="D1593" s="227" t="s">
        <v>607</v>
      </c>
      <c r="E1593" s="228"/>
      <c r="F1593" s="228"/>
      <c r="G1593" s="228"/>
      <c r="H1593" s="228"/>
      <c r="I1593" s="228"/>
      <c r="J1593" s="228"/>
      <c r="K1593" s="228"/>
      <c r="L1593" s="228"/>
      <c r="M1593" s="228"/>
      <c r="N1593" s="229"/>
      <c r="O1593" s="118" t="str">
        <f ca="1">IF(D1593="цвет",SUM(O1594:INDIRECT("N"&amp;R1593)),IF(SUM(E1593:N1593)=0,"",SUM(E1593:N1593)))</f>
        <v/>
      </c>
      <c r="P1593" s="109" t="s">
        <v>54</v>
      </c>
      <c r="Q1593" s="110">
        <f t="shared" si="48"/>
        <v>5299</v>
      </c>
      <c r="R1593" s="111">
        <f t="shared" ca="1" si="49"/>
        <v>1594</v>
      </c>
      <c r="S1593" s="119"/>
      <c r="T1593" s="120"/>
      <c r="U1593" s="114" t="e">
        <f>VLOOKUP(C1593,Лист2!A$1:B$899,2,FALSE)</f>
        <v>#N/A</v>
      </c>
      <c r="V1593" s="114"/>
      <c r="W1593" s="114"/>
      <c r="X1593" s="114"/>
      <c r="Y1593" s="114"/>
      <c r="Z1593" s="114"/>
    </row>
    <row r="1594" spans="1:26" customFormat="1" ht="17.45" customHeight="1" thickBot="1" x14ac:dyDescent="0.3">
      <c r="A1594" s="138"/>
      <c r="B1594" s="239"/>
      <c r="C1594" s="189"/>
      <c r="D1594" s="219" t="str">
        <f>HYPERLINK("https://miamia.ru/search/index.php?q="&amp;Q1594&amp;"&amp;s=Поиск?utm_source=Excel&amp;utm_medium=Nalichie&amp;utm_content="&amp;Q1594&amp;"","Посмотреть большую фотографию на сайте")</f>
        <v>Посмотреть большую фотографию на сайте</v>
      </c>
      <c r="E1594" s="220"/>
      <c r="F1594" s="220"/>
      <c r="G1594" s="220"/>
      <c r="H1594" s="220"/>
      <c r="I1594" s="220"/>
      <c r="J1594" s="220"/>
      <c r="K1594" s="220"/>
      <c r="L1594" s="220"/>
      <c r="M1594" s="220"/>
      <c r="N1594" s="221"/>
      <c r="O1594" s="118" t="str">
        <f ca="1">IF(D1594="цвет",SUM(O1595:INDIRECT("N"&amp;R1594)),IF(SUM(E1594:N1594)=0,"",SUM(E1594:N1594)))</f>
        <v/>
      </c>
      <c r="P1594" s="109" t="s">
        <v>54</v>
      </c>
      <c r="Q1594" s="110">
        <f t="shared" si="48"/>
        <v>5299</v>
      </c>
      <c r="R1594" s="111">
        <f t="shared" ca="1" si="49"/>
        <v>1594</v>
      </c>
      <c r="S1594" s="119"/>
      <c r="T1594" s="120"/>
      <c r="U1594" s="114" t="e">
        <f>VLOOKUP(C1594,Лист2!A$1:B$899,2,FALSE)</f>
        <v>#N/A</v>
      </c>
      <c r="V1594" s="114"/>
      <c r="W1594" s="114"/>
      <c r="X1594" s="114"/>
      <c r="Y1594" s="114"/>
      <c r="Z1594" s="114"/>
    </row>
    <row r="1595" spans="1:26" customFormat="1" ht="23.1" customHeight="1" thickBot="1" x14ac:dyDescent="0.3">
      <c r="A1595" s="137"/>
      <c r="B1595" s="122" t="s">
        <v>608</v>
      </c>
      <c r="C1595" s="123"/>
      <c r="D1595" s="124"/>
      <c r="E1595" s="125"/>
      <c r="F1595" s="125"/>
      <c r="G1595" s="125"/>
      <c r="H1595" s="125"/>
      <c r="I1595" s="125"/>
      <c r="J1595" s="125"/>
      <c r="K1595" s="125"/>
      <c r="L1595" s="125"/>
      <c r="M1595" s="125"/>
      <c r="N1595" s="126"/>
      <c r="O1595" s="118" t="str">
        <f ca="1">IF(D1595="цвет",SUM(O1596:INDIRECT("N"&amp;R1595)),IF(SUM(E1595:N1595)=0,"",SUM(E1595:N1595)))</f>
        <v/>
      </c>
      <c r="P1595" s="109" t="s">
        <v>54</v>
      </c>
      <c r="Q1595" s="110">
        <f t="shared" si="48"/>
        <v>5299</v>
      </c>
      <c r="R1595" s="111">
        <f t="shared" ca="1" si="49"/>
        <v>1602</v>
      </c>
      <c r="S1595" s="114"/>
      <c r="T1595" s="114"/>
      <c r="U1595" s="114" t="e">
        <f>VLOOKUP(C1595,Лист2!A$1:B$899,2,FALSE)</f>
        <v>#N/A</v>
      </c>
      <c r="V1595" s="114"/>
      <c r="W1595" s="114"/>
      <c r="X1595" s="114"/>
      <c r="Y1595" s="114"/>
      <c r="Z1595" s="114"/>
    </row>
    <row r="1596" spans="1:26" customFormat="1" ht="17.25" thickBot="1" x14ac:dyDescent="0.3">
      <c r="A1596" s="138"/>
      <c r="B1596" s="190" t="s">
        <v>609</v>
      </c>
      <c r="C1596" s="132">
        <v>1610</v>
      </c>
      <c r="D1596" s="104" t="s">
        <v>9</v>
      </c>
      <c r="E1596" s="105" t="s">
        <v>10</v>
      </c>
      <c r="F1596" s="105" t="s">
        <v>11</v>
      </c>
      <c r="G1596" s="105" t="s">
        <v>12</v>
      </c>
      <c r="H1596" s="106" t="s">
        <v>13</v>
      </c>
      <c r="I1596" s="205" t="s">
        <v>14</v>
      </c>
      <c r="J1596" s="205" t="s">
        <v>15</v>
      </c>
      <c r="K1596" s="198"/>
      <c r="L1596" s="206"/>
      <c r="M1596" s="198"/>
      <c r="N1596" s="107"/>
      <c r="O1596" s="108">
        <f ca="1">IF(D1596="цвет",SUM(O1597:INDIRECT("N"&amp;R1596)),IF(SUM(E1596:N1596)=0,"",SUM(E1596:N1596)))</f>
        <v>0</v>
      </c>
      <c r="P1596" s="109">
        <v>2194</v>
      </c>
      <c r="Q1596" s="110">
        <f t="shared" si="48"/>
        <v>1610</v>
      </c>
      <c r="R1596" s="111">
        <f t="shared" ca="1" si="49"/>
        <v>1602</v>
      </c>
      <c r="S1596" s="112">
        <f>IF(U1596&gt;0,ROUND((U1596),0),ROUND((P1596*$P$1),0))</f>
        <v>990</v>
      </c>
      <c r="T1596" s="113">
        <f ca="1">O1596*S1596</f>
        <v>0</v>
      </c>
      <c r="U1596" s="114">
        <f>VLOOKUP(C1596,Лист2!A$1:B$899,2,FALSE)</f>
        <v>990</v>
      </c>
      <c r="V1596" s="114"/>
      <c r="W1596" s="114"/>
      <c r="X1596" s="114"/>
      <c r="Y1596" s="114"/>
      <c r="Z1596" s="114"/>
    </row>
    <row r="1597" spans="1:26" customFormat="1" ht="17.25" thickBot="1" x14ac:dyDescent="0.3">
      <c r="A1597" s="138"/>
      <c r="B1597" s="191"/>
      <c r="C1597" s="115"/>
      <c r="D1597" s="134" t="s">
        <v>28</v>
      </c>
      <c r="E1597" s="131"/>
      <c r="F1597" s="275"/>
      <c r="G1597" s="275"/>
      <c r="H1597" s="275"/>
      <c r="I1597" s="275"/>
      <c r="J1597" s="144"/>
      <c r="K1597" s="131"/>
      <c r="L1597" s="131"/>
      <c r="M1597" s="131"/>
      <c r="N1597" s="131"/>
      <c r="O1597" s="118" t="str">
        <f ca="1">IF(D1597="цвет",SUM(O1598:INDIRECT("N"&amp;R1597)),IF(SUM(E1597:N1597)=0,"",SUM(E1597:N1597)))</f>
        <v/>
      </c>
      <c r="P1597" s="109" t="s">
        <v>54</v>
      </c>
      <c r="Q1597" s="110">
        <f t="shared" si="48"/>
        <v>1610</v>
      </c>
      <c r="R1597" s="111">
        <f t="shared" ca="1" si="49"/>
        <v>1602</v>
      </c>
      <c r="S1597" s="119"/>
      <c r="T1597" s="120"/>
      <c r="U1597" s="114" t="e">
        <f>VLOOKUP(C1597,Лист2!A$1:B$899,2,FALSE)</f>
        <v>#N/A</v>
      </c>
      <c r="V1597" s="114"/>
      <c r="W1597" s="114"/>
      <c r="X1597" s="114"/>
      <c r="Y1597" s="114"/>
      <c r="Z1597" s="114"/>
    </row>
    <row r="1598" spans="1:26" customFormat="1" ht="17.25" thickBot="1" x14ac:dyDescent="0.3">
      <c r="A1598" s="138"/>
      <c r="B1598" s="191"/>
      <c r="C1598" s="115"/>
      <c r="D1598" s="134" t="s">
        <v>610</v>
      </c>
      <c r="E1598" s="131"/>
      <c r="F1598" s="144"/>
      <c r="G1598" s="131"/>
      <c r="H1598" s="131"/>
      <c r="I1598" s="131"/>
      <c r="J1598" s="144"/>
      <c r="K1598" s="131"/>
      <c r="L1598" s="131"/>
      <c r="M1598" s="131"/>
      <c r="N1598" s="131"/>
      <c r="O1598" s="118" t="str">
        <f ca="1">IF(D1598="цвет",SUM(O1599:INDIRECT("N"&amp;R1598)),IF(SUM(E1598:N1598)=0,"",SUM(E1598:N1598)))</f>
        <v/>
      </c>
      <c r="P1598" s="109" t="s">
        <v>54</v>
      </c>
      <c r="Q1598" s="110">
        <f t="shared" si="48"/>
        <v>1610</v>
      </c>
      <c r="R1598" s="111">
        <f t="shared" ca="1" si="49"/>
        <v>1602</v>
      </c>
      <c r="S1598" s="119"/>
      <c r="T1598" s="120"/>
      <c r="U1598" s="114" t="e">
        <f>VLOOKUP(C1598,Лист2!A$1:B$899,2,FALSE)</f>
        <v>#N/A</v>
      </c>
      <c r="V1598" s="114"/>
      <c r="W1598" s="114"/>
      <c r="X1598" s="114"/>
      <c r="Y1598" s="114"/>
      <c r="Z1598" s="114"/>
    </row>
    <row r="1599" spans="1:26" customFormat="1" ht="17.25" thickBot="1" x14ac:dyDescent="0.3">
      <c r="A1599" s="138"/>
      <c r="B1599" s="191"/>
      <c r="C1599" s="115"/>
      <c r="D1599" s="134" t="s">
        <v>31</v>
      </c>
      <c r="E1599" s="131"/>
      <c r="F1599" s="131"/>
      <c r="G1599" s="131"/>
      <c r="H1599" s="131"/>
      <c r="I1599" s="131"/>
      <c r="J1599" s="131"/>
      <c r="K1599" s="131"/>
      <c r="L1599" s="131"/>
      <c r="M1599" s="131"/>
      <c r="N1599" s="131"/>
      <c r="O1599" s="118" t="str">
        <f ca="1">IF(D1599="цвет",SUM(O1600:INDIRECT("N"&amp;R1599)),IF(SUM(E1599:N1599)=0,"",SUM(E1599:N1599)))</f>
        <v/>
      </c>
      <c r="P1599" s="109" t="s">
        <v>54</v>
      </c>
      <c r="Q1599" s="110">
        <f t="shared" si="48"/>
        <v>1610</v>
      </c>
      <c r="R1599" s="111">
        <f t="shared" ca="1" si="49"/>
        <v>1602</v>
      </c>
      <c r="S1599" s="119"/>
      <c r="T1599" s="120"/>
      <c r="U1599" s="114" t="e">
        <f>VLOOKUP(C1599,Лист2!A$1:B$899,2,FALSE)</f>
        <v>#N/A</v>
      </c>
      <c r="V1599" s="114"/>
      <c r="W1599" s="114"/>
      <c r="X1599" s="114"/>
      <c r="Y1599" s="114"/>
      <c r="Z1599" s="114"/>
    </row>
    <row r="1600" spans="1:26" customFormat="1" ht="17.25" thickBot="1" x14ac:dyDescent="0.3">
      <c r="A1600" s="138"/>
      <c r="B1600" s="191"/>
      <c r="C1600" s="115"/>
      <c r="D1600" s="134" t="s">
        <v>39</v>
      </c>
      <c r="E1600" s="131"/>
      <c r="F1600" s="131"/>
      <c r="G1600" s="131"/>
      <c r="H1600" s="131"/>
      <c r="I1600" s="131"/>
      <c r="J1600" s="131"/>
      <c r="K1600" s="131"/>
      <c r="L1600" s="131"/>
      <c r="M1600" s="131"/>
      <c r="N1600" s="131"/>
      <c r="O1600" s="118" t="str">
        <f ca="1">IF(D1600="цвет",SUM(O1601:INDIRECT("N"&amp;R1600)),IF(SUM(E1600:N1600)=0,"",SUM(E1600:N1600)))</f>
        <v/>
      </c>
      <c r="P1600" s="109" t="s">
        <v>54</v>
      </c>
      <c r="Q1600" s="110">
        <f t="shared" si="48"/>
        <v>1610</v>
      </c>
      <c r="R1600" s="111">
        <f t="shared" ca="1" si="49"/>
        <v>1602</v>
      </c>
      <c r="S1600" s="119"/>
      <c r="T1600" s="120"/>
      <c r="U1600" s="114" t="e">
        <f>VLOOKUP(C1600,Лист2!A$1:B$899,2,FALSE)</f>
        <v>#N/A</v>
      </c>
      <c r="V1600" s="114"/>
      <c r="W1600" s="114"/>
      <c r="X1600" s="114"/>
      <c r="Y1600" s="114"/>
      <c r="Z1600" s="114"/>
    </row>
    <row r="1601" spans="1:26" customFormat="1" ht="131.85" customHeight="1" x14ac:dyDescent="0.25">
      <c r="A1601" s="138"/>
      <c r="B1601" s="191"/>
      <c r="C1601" s="115"/>
      <c r="D1601" s="227" t="s">
        <v>611</v>
      </c>
      <c r="E1601" s="228"/>
      <c r="F1601" s="228"/>
      <c r="G1601" s="228"/>
      <c r="H1601" s="228"/>
      <c r="I1601" s="228"/>
      <c r="J1601" s="228"/>
      <c r="K1601" s="228"/>
      <c r="L1601" s="228"/>
      <c r="M1601" s="228"/>
      <c r="N1601" s="229"/>
      <c r="O1601" s="118" t="str">
        <f ca="1">IF(D1601="цвет",SUM(O1602:INDIRECT("N"&amp;R1601)),IF(SUM(E1601:N1601)=0,"",SUM(E1601:N1601)))</f>
        <v/>
      </c>
      <c r="P1601" s="109" t="s">
        <v>54</v>
      </c>
      <c r="Q1601" s="110">
        <f t="shared" si="48"/>
        <v>1610</v>
      </c>
      <c r="R1601" s="111">
        <f t="shared" ca="1" si="49"/>
        <v>1602</v>
      </c>
      <c r="S1601" s="119"/>
      <c r="T1601" s="120"/>
      <c r="U1601" s="114" t="e">
        <f>VLOOKUP(C1601,Лист2!A$1:B$899,2,FALSE)</f>
        <v>#N/A</v>
      </c>
      <c r="V1601" s="114"/>
      <c r="W1601" s="114"/>
      <c r="X1601" s="114"/>
      <c r="Y1601" s="114"/>
      <c r="Z1601" s="114"/>
    </row>
    <row r="1602" spans="1:26" customFormat="1" ht="17.45" customHeight="1" thickBot="1" x14ac:dyDescent="0.3">
      <c r="A1602" s="138"/>
      <c r="B1602" s="192"/>
      <c r="C1602" s="121"/>
      <c r="D1602" s="219" t="str">
        <f>HYPERLINK("https://miamia.ru/search/index.php?q="&amp;Q1602&amp;"&amp;s=Поиск?utm_source=Excel&amp;utm_medium=Nalichie&amp;utm_content="&amp;Q1602&amp;"","Посмотреть большую фотографию на сайте")</f>
        <v>Посмотреть большую фотографию на сайте</v>
      </c>
      <c r="E1602" s="220"/>
      <c r="F1602" s="220"/>
      <c r="G1602" s="220"/>
      <c r="H1602" s="220"/>
      <c r="I1602" s="220"/>
      <c r="J1602" s="220"/>
      <c r="K1602" s="220"/>
      <c r="L1602" s="220"/>
      <c r="M1602" s="220"/>
      <c r="N1602" s="221"/>
      <c r="O1602" s="118" t="str">
        <f ca="1">IF(D1602="цвет",SUM(O1603:INDIRECT("N"&amp;R1602)),IF(SUM(E1602:N1602)=0,"",SUM(E1602:N1602)))</f>
        <v/>
      </c>
      <c r="P1602" s="109" t="s">
        <v>54</v>
      </c>
      <c r="Q1602" s="110">
        <f t="shared" si="48"/>
        <v>1610</v>
      </c>
      <c r="R1602" s="111">
        <f t="shared" ca="1" si="49"/>
        <v>1602</v>
      </c>
      <c r="S1602" s="119"/>
      <c r="T1602" s="120"/>
      <c r="U1602" s="114" t="e">
        <f>VLOOKUP(C1602,Лист2!A$1:B$899,2,FALSE)</f>
        <v>#N/A</v>
      </c>
      <c r="V1602" s="114"/>
      <c r="W1602" s="114"/>
      <c r="X1602" s="114"/>
      <c r="Y1602" s="114"/>
      <c r="Z1602" s="114"/>
    </row>
    <row r="1603" spans="1:26" customFormat="1" ht="17.25" thickBot="1" x14ac:dyDescent="0.3">
      <c r="A1603" s="138"/>
      <c r="B1603" s="190" t="s">
        <v>609</v>
      </c>
      <c r="C1603" s="132">
        <v>1611</v>
      </c>
      <c r="D1603" s="104" t="s">
        <v>9</v>
      </c>
      <c r="E1603" s="105" t="s">
        <v>10</v>
      </c>
      <c r="F1603" s="105" t="s">
        <v>11</v>
      </c>
      <c r="G1603" s="105" t="s">
        <v>12</v>
      </c>
      <c r="H1603" s="106" t="s">
        <v>13</v>
      </c>
      <c r="I1603" s="205" t="s">
        <v>14</v>
      </c>
      <c r="J1603" s="205" t="s">
        <v>15</v>
      </c>
      <c r="K1603" s="198"/>
      <c r="L1603" s="206"/>
      <c r="M1603" s="198"/>
      <c r="N1603" s="107"/>
      <c r="O1603" s="108">
        <f ca="1">IF(D1603="цвет",SUM(O1604:INDIRECT("N"&amp;R1603)),IF(SUM(E1603:N1603)=0,"",SUM(E1603:N1603)))</f>
        <v>0</v>
      </c>
      <c r="P1603" s="109">
        <v>2194</v>
      </c>
      <c r="Q1603" s="110">
        <f t="shared" si="48"/>
        <v>1611</v>
      </c>
      <c r="R1603" s="111">
        <f t="shared" ca="1" si="49"/>
        <v>1608</v>
      </c>
      <c r="S1603" s="112">
        <f>IF(U1603&gt;0,ROUND((U1603),0),ROUND((P1603*$P$1),0))</f>
        <v>990</v>
      </c>
      <c r="T1603" s="113">
        <f ca="1">O1603*S1603</f>
        <v>0</v>
      </c>
      <c r="U1603" s="114">
        <f>VLOOKUP(C1603,Лист2!A$1:B$899,2,FALSE)</f>
        <v>990</v>
      </c>
      <c r="V1603" s="114"/>
      <c r="W1603" s="114"/>
      <c r="X1603" s="114"/>
      <c r="Y1603" s="114"/>
      <c r="Z1603" s="114"/>
    </row>
    <row r="1604" spans="1:26" customFormat="1" ht="17.25" thickBot="1" x14ac:dyDescent="0.3">
      <c r="A1604" s="138"/>
      <c r="B1604" s="191"/>
      <c r="C1604" s="115"/>
      <c r="D1604" s="134" t="s">
        <v>28</v>
      </c>
      <c r="E1604" s="131"/>
      <c r="F1604" s="275"/>
      <c r="G1604" s="275"/>
      <c r="H1604" s="275"/>
      <c r="I1604" s="131"/>
      <c r="J1604" s="131"/>
      <c r="K1604" s="131"/>
      <c r="L1604" s="131"/>
      <c r="M1604" s="131"/>
      <c r="N1604" s="131"/>
      <c r="O1604" s="118" t="str">
        <f ca="1">IF(D1604="цвет",SUM(O1605:INDIRECT("N"&amp;R1604)),IF(SUM(E1604:N1604)=0,"",SUM(E1604:N1604)))</f>
        <v/>
      </c>
      <c r="P1604" s="109" t="s">
        <v>54</v>
      </c>
      <c r="Q1604" s="110">
        <f t="shared" si="48"/>
        <v>1611</v>
      </c>
      <c r="R1604" s="111">
        <f t="shared" ca="1" si="49"/>
        <v>1608</v>
      </c>
      <c r="S1604" s="119"/>
      <c r="T1604" s="120"/>
      <c r="U1604" s="114" t="e">
        <f>VLOOKUP(C1604,Лист2!A$1:B$899,2,FALSE)</f>
        <v>#N/A</v>
      </c>
      <c r="V1604" s="114"/>
      <c r="W1604" s="114"/>
      <c r="X1604" s="114"/>
      <c r="Y1604" s="114"/>
      <c r="Z1604" s="114"/>
    </row>
    <row r="1605" spans="1:26" customFormat="1" ht="17.25" thickBot="1" x14ac:dyDescent="0.3">
      <c r="A1605" s="138"/>
      <c r="B1605" s="191"/>
      <c r="C1605" s="115"/>
      <c r="D1605" s="134" t="s">
        <v>610</v>
      </c>
      <c r="E1605" s="131"/>
      <c r="F1605" s="144"/>
      <c r="G1605" s="131"/>
      <c r="H1605" s="131"/>
      <c r="I1605" s="131"/>
      <c r="J1605" s="131"/>
      <c r="K1605" s="131"/>
      <c r="L1605" s="131"/>
      <c r="M1605" s="131"/>
      <c r="N1605" s="131"/>
      <c r="O1605" s="118" t="str">
        <f ca="1">IF(D1605="цвет",SUM(O1606:INDIRECT("N"&amp;R1605)),IF(SUM(E1605:N1605)=0,"",SUM(E1605:N1605)))</f>
        <v/>
      </c>
      <c r="P1605" s="109" t="s">
        <v>54</v>
      </c>
      <c r="Q1605" s="110">
        <f t="shared" si="48"/>
        <v>1611</v>
      </c>
      <c r="R1605" s="111">
        <f t="shared" ca="1" si="49"/>
        <v>1608</v>
      </c>
      <c r="S1605" s="119"/>
      <c r="T1605" s="120"/>
      <c r="U1605" s="114" t="e">
        <f>VLOOKUP(C1605,Лист2!A$1:B$899,2,FALSE)</f>
        <v>#N/A</v>
      </c>
      <c r="V1605" s="114"/>
      <c r="W1605" s="114"/>
      <c r="X1605" s="114"/>
      <c r="Y1605" s="114"/>
      <c r="Z1605" s="114"/>
    </row>
    <row r="1606" spans="1:26" customFormat="1" ht="17.25" thickBot="1" x14ac:dyDescent="0.3">
      <c r="A1606" s="138"/>
      <c r="B1606" s="191"/>
      <c r="C1606" s="115"/>
      <c r="D1606" s="134" t="s">
        <v>39</v>
      </c>
      <c r="E1606" s="131"/>
      <c r="F1606" s="131"/>
      <c r="G1606" s="131"/>
      <c r="H1606" s="131"/>
      <c r="I1606" s="131"/>
      <c r="J1606" s="131"/>
      <c r="K1606" s="131"/>
      <c r="L1606" s="131"/>
      <c r="M1606" s="131"/>
      <c r="N1606" s="131"/>
      <c r="O1606" s="118" t="str">
        <f ca="1">IF(D1606="цвет",SUM(O1607:INDIRECT("N"&amp;R1606)),IF(SUM(E1606:N1606)=0,"",SUM(E1606:N1606)))</f>
        <v/>
      </c>
      <c r="P1606" s="109" t="s">
        <v>54</v>
      </c>
      <c r="Q1606" s="110">
        <f t="shared" si="48"/>
        <v>1611</v>
      </c>
      <c r="R1606" s="111">
        <f t="shared" ca="1" si="49"/>
        <v>1608</v>
      </c>
      <c r="S1606" s="119"/>
      <c r="T1606" s="120"/>
      <c r="U1606" s="114" t="e">
        <f>VLOOKUP(C1606,Лист2!A$1:B$899,2,FALSE)</f>
        <v>#N/A</v>
      </c>
      <c r="V1606" s="114"/>
      <c r="W1606" s="114"/>
      <c r="X1606" s="114"/>
      <c r="Y1606" s="114"/>
      <c r="Z1606" s="114"/>
    </row>
    <row r="1607" spans="1:26" customFormat="1" ht="130.69999999999999" customHeight="1" x14ac:dyDescent="0.25">
      <c r="A1607" s="138"/>
      <c r="B1607" s="191"/>
      <c r="C1607" s="115"/>
      <c r="D1607" s="227" t="s">
        <v>612</v>
      </c>
      <c r="E1607" s="228"/>
      <c r="F1607" s="228"/>
      <c r="G1607" s="228"/>
      <c r="H1607" s="228"/>
      <c r="I1607" s="228"/>
      <c r="J1607" s="228"/>
      <c r="K1607" s="228"/>
      <c r="L1607" s="228"/>
      <c r="M1607" s="228"/>
      <c r="N1607" s="229"/>
      <c r="O1607" s="118" t="str">
        <f ca="1">IF(D1607="цвет",SUM(O1608:INDIRECT("N"&amp;R1607)),IF(SUM(E1607:N1607)=0,"",SUM(E1607:N1607)))</f>
        <v/>
      </c>
      <c r="P1607" s="109" t="s">
        <v>54</v>
      </c>
      <c r="Q1607" s="110">
        <f t="shared" si="48"/>
        <v>1611</v>
      </c>
      <c r="R1607" s="111">
        <f t="shared" ca="1" si="49"/>
        <v>1608</v>
      </c>
      <c r="S1607" s="119"/>
      <c r="T1607" s="120"/>
      <c r="U1607" s="114" t="e">
        <f>VLOOKUP(C1607,Лист2!A$1:B$899,2,FALSE)</f>
        <v>#N/A</v>
      </c>
      <c r="V1607" s="114"/>
      <c r="W1607" s="114"/>
      <c r="X1607" s="114"/>
      <c r="Y1607" s="114"/>
      <c r="Z1607" s="114"/>
    </row>
    <row r="1608" spans="1:26" customFormat="1" ht="17.45" customHeight="1" thickBot="1" x14ac:dyDescent="0.3">
      <c r="A1608" s="138"/>
      <c r="B1608" s="192"/>
      <c r="C1608" s="121"/>
      <c r="D1608" s="219" t="str">
        <f>HYPERLINK("https://miamia.ru/search/index.php?q="&amp;Q1608&amp;"&amp;s=Поиск?utm_source=Excel&amp;utm_medium=Nalichie&amp;utm_content="&amp;Q1608&amp;"","Посмотреть большую фотографию на сайте")</f>
        <v>Посмотреть большую фотографию на сайте</v>
      </c>
      <c r="E1608" s="220"/>
      <c r="F1608" s="220"/>
      <c r="G1608" s="220"/>
      <c r="H1608" s="220"/>
      <c r="I1608" s="220"/>
      <c r="J1608" s="220"/>
      <c r="K1608" s="220"/>
      <c r="L1608" s="220"/>
      <c r="M1608" s="220"/>
      <c r="N1608" s="221"/>
      <c r="O1608" s="118" t="str">
        <f ca="1">IF(D1608="цвет",SUM(O1609:INDIRECT("N"&amp;R1608)),IF(SUM(E1608:N1608)=0,"",SUM(E1608:N1608)))</f>
        <v/>
      </c>
      <c r="P1608" s="109" t="s">
        <v>54</v>
      </c>
      <c r="Q1608" s="110">
        <f t="shared" si="48"/>
        <v>1611</v>
      </c>
      <c r="R1608" s="111">
        <f t="shared" ca="1" si="49"/>
        <v>1608</v>
      </c>
      <c r="S1608" s="119"/>
      <c r="T1608" s="120"/>
      <c r="U1608" s="114" t="e">
        <f>VLOOKUP(C1608,Лист2!A$1:B$899,2,FALSE)</f>
        <v>#N/A</v>
      </c>
      <c r="V1608" s="114"/>
      <c r="W1608" s="114"/>
      <c r="X1608" s="114"/>
      <c r="Y1608" s="114"/>
      <c r="Z1608" s="114"/>
    </row>
    <row r="1609" spans="1:26" customFormat="1" ht="17.25" thickBot="1" x14ac:dyDescent="0.3">
      <c r="A1609" s="138"/>
      <c r="B1609" s="190" t="s">
        <v>609</v>
      </c>
      <c r="C1609" s="132">
        <v>1612</v>
      </c>
      <c r="D1609" s="104" t="s">
        <v>9</v>
      </c>
      <c r="E1609" s="105" t="s">
        <v>10</v>
      </c>
      <c r="F1609" s="105" t="s">
        <v>11</v>
      </c>
      <c r="G1609" s="105" t="s">
        <v>12</v>
      </c>
      <c r="H1609" s="106" t="s">
        <v>13</v>
      </c>
      <c r="I1609" s="205" t="s">
        <v>14</v>
      </c>
      <c r="J1609" s="205" t="s">
        <v>15</v>
      </c>
      <c r="K1609" s="198"/>
      <c r="L1609" s="206"/>
      <c r="M1609" s="198"/>
      <c r="N1609" s="107"/>
      <c r="O1609" s="108">
        <f ca="1">IF(D1609="цвет",SUM(O1610:INDIRECT("N"&amp;R1609)),IF(SUM(E1609:N1609)=0,"",SUM(E1609:N1609)))</f>
        <v>0</v>
      </c>
      <c r="P1609" s="109">
        <v>2841</v>
      </c>
      <c r="Q1609" s="110">
        <f t="shared" si="48"/>
        <v>1612</v>
      </c>
      <c r="R1609" s="111">
        <f t="shared" ca="1" si="49"/>
        <v>1613</v>
      </c>
      <c r="S1609" s="112">
        <f>IF(U1609&gt;0,ROUND((U1609),0),ROUND((P1609*$P$1),0))</f>
        <v>1390</v>
      </c>
      <c r="T1609" s="113">
        <f ca="1">O1609*S1609</f>
        <v>0</v>
      </c>
      <c r="U1609" s="114">
        <f>VLOOKUP(C1609,Лист2!A$1:B$899,2,FALSE)</f>
        <v>1390</v>
      </c>
      <c r="V1609" s="114"/>
      <c r="W1609" s="114"/>
      <c r="X1609" s="114"/>
      <c r="Y1609" s="114"/>
      <c r="Z1609" s="114"/>
    </row>
    <row r="1610" spans="1:26" customFormat="1" ht="17.25" thickBot="1" x14ac:dyDescent="0.3">
      <c r="A1610" s="138"/>
      <c r="B1610" s="191"/>
      <c r="C1610" s="115"/>
      <c r="D1610" s="134" t="s">
        <v>28</v>
      </c>
      <c r="E1610" s="131"/>
      <c r="F1610" s="275"/>
      <c r="G1610" s="131"/>
      <c r="H1610" s="131"/>
      <c r="I1610" s="131"/>
      <c r="J1610" s="131"/>
      <c r="K1610" s="131"/>
      <c r="L1610" s="131"/>
      <c r="M1610" s="131"/>
      <c r="N1610" s="131"/>
      <c r="O1610" s="118" t="str">
        <f ca="1">IF(D1610="цвет",SUM(O1611:INDIRECT("N"&amp;R1610)),IF(SUM(E1610:N1610)=0,"",SUM(E1610:N1610)))</f>
        <v/>
      </c>
      <c r="P1610" s="109" t="s">
        <v>54</v>
      </c>
      <c r="Q1610" s="110">
        <f t="shared" si="48"/>
        <v>1612</v>
      </c>
      <c r="R1610" s="111">
        <f t="shared" ca="1" si="49"/>
        <v>1613</v>
      </c>
      <c r="S1610" s="119"/>
      <c r="T1610" s="120"/>
      <c r="U1610" s="114" t="e">
        <f>VLOOKUP(C1610,Лист2!A$1:B$899,2,FALSE)</f>
        <v>#N/A</v>
      </c>
      <c r="V1610" s="114"/>
      <c r="W1610" s="114"/>
      <c r="X1610" s="114"/>
      <c r="Y1610" s="114"/>
      <c r="Z1610" s="114"/>
    </row>
    <row r="1611" spans="1:26" customFormat="1" ht="17.25" thickBot="1" x14ac:dyDescent="0.3">
      <c r="A1611" s="138"/>
      <c r="B1611" s="191"/>
      <c r="C1611" s="115"/>
      <c r="D1611" s="134" t="s">
        <v>610</v>
      </c>
      <c r="E1611" s="131"/>
      <c r="F1611" s="131"/>
      <c r="G1611" s="144"/>
      <c r="H1611" s="131"/>
      <c r="I1611" s="144"/>
      <c r="J1611" s="131"/>
      <c r="K1611" s="131"/>
      <c r="L1611" s="131"/>
      <c r="M1611" s="131"/>
      <c r="N1611" s="131"/>
      <c r="O1611" s="118" t="str">
        <f ca="1">IF(D1611="цвет",SUM(O1612:INDIRECT("N"&amp;R1611)),IF(SUM(E1611:N1611)=0,"",SUM(E1611:N1611)))</f>
        <v/>
      </c>
      <c r="P1611" s="109" t="s">
        <v>54</v>
      </c>
      <c r="Q1611" s="110">
        <f t="shared" ref="Q1611:Q1674" si="50">IF(C1611&lt;&gt;0,C1611,Q1610)</f>
        <v>1612</v>
      </c>
      <c r="R1611" s="111">
        <f t="shared" ref="R1611:R1674" ca="1" si="51">IF(D1611="Посмотреть большую фотографию на сайте",CELL("строка",O1611),R1612)</f>
        <v>1613</v>
      </c>
      <c r="S1611" s="119"/>
      <c r="T1611" s="120"/>
      <c r="U1611" s="114" t="e">
        <f>VLOOKUP(C1611,Лист2!A$1:B$899,2,FALSE)</f>
        <v>#N/A</v>
      </c>
      <c r="V1611" s="114"/>
      <c r="W1611" s="114"/>
      <c r="X1611" s="114"/>
      <c r="Y1611" s="114"/>
      <c r="Z1611" s="114"/>
    </row>
    <row r="1612" spans="1:26" customFormat="1" ht="118.5" customHeight="1" x14ac:dyDescent="0.25">
      <c r="A1612" s="138"/>
      <c r="B1612" s="191"/>
      <c r="C1612" s="115"/>
      <c r="D1612" s="227" t="s">
        <v>613</v>
      </c>
      <c r="E1612" s="228"/>
      <c r="F1612" s="228"/>
      <c r="G1612" s="228"/>
      <c r="H1612" s="228"/>
      <c r="I1612" s="228"/>
      <c r="J1612" s="228"/>
      <c r="K1612" s="228"/>
      <c r="L1612" s="228"/>
      <c r="M1612" s="228"/>
      <c r="N1612" s="229"/>
      <c r="O1612" s="118" t="str">
        <f ca="1">IF(D1612="цвет",SUM(O1613:INDIRECT("N"&amp;R1612)),IF(SUM(E1612:N1612)=0,"",SUM(E1612:N1612)))</f>
        <v/>
      </c>
      <c r="P1612" s="109" t="s">
        <v>54</v>
      </c>
      <c r="Q1612" s="110">
        <f t="shared" si="50"/>
        <v>1612</v>
      </c>
      <c r="R1612" s="111">
        <f t="shared" ca="1" si="51"/>
        <v>1613</v>
      </c>
      <c r="S1612" s="119"/>
      <c r="T1612" s="120"/>
      <c r="U1612" s="114" t="e">
        <f>VLOOKUP(C1612,Лист2!A$1:B$899,2,FALSE)</f>
        <v>#N/A</v>
      </c>
      <c r="V1612" s="114"/>
      <c r="W1612" s="114"/>
      <c r="X1612" s="114"/>
      <c r="Y1612" s="114"/>
      <c r="Z1612" s="114"/>
    </row>
    <row r="1613" spans="1:26" customFormat="1" ht="17.45" customHeight="1" thickBot="1" x14ac:dyDescent="0.3">
      <c r="A1613" s="138"/>
      <c r="B1613" s="192"/>
      <c r="C1613" s="121"/>
      <c r="D1613" s="219" t="str">
        <f>HYPERLINK("https://miamia.ru/search/index.php?q="&amp;Q1613&amp;"&amp;s=Поиск?utm_source=Excel&amp;utm_medium=Nalichie&amp;utm_content="&amp;Q1613&amp;"","Посмотреть большую фотографию на сайте")</f>
        <v>Посмотреть большую фотографию на сайте</v>
      </c>
      <c r="E1613" s="220"/>
      <c r="F1613" s="220"/>
      <c r="G1613" s="220"/>
      <c r="H1613" s="220"/>
      <c r="I1613" s="220"/>
      <c r="J1613" s="220"/>
      <c r="K1613" s="220"/>
      <c r="L1613" s="220"/>
      <c r="M1613" s="220"/>
      <c r="N1613" s="221"/>
      <c r="O1613" s="118" t="str">
        <f ca="1">IF(D1613="цвет",SUM(O1614:INDIRECT("N"&amp;R1613)),IF(SUM(E1613:N1613)=0,"",SUM(E1613:N1613)))</f>
        <v/>
      </c>
      <c r="P1613" s="109" t="s">
        <v>54</v>
      </c>
      <c r="Q1613" s="110">
        <f t="shared" si="50"/>
        <v>1612</v>
      </c>
      <c r="R1613" s="111">
        <f t="shared" ca="1" si="51"/>
        <v>1613</v>
      </c>
      <c r="S1613" s="119"/>
      <c r="T1613" s="120"/>
      <c r="U1613" s="114" t="e">
        <f>VLOOKUP(C1613,Лист2!A$1:B$899,2,FALSE)</f>
        <v>#N/A</v>
      </c>
      <c r="V1613" s="114"/>
      <c r="W1613" s="114"/>
      <c r="X1613" s="114"/>
      <c r="Y1613" s="114"/>
      <c r="Z1613" s="114"/>
    </row>
    <row r="1614" spans="1:26" customFormat="1" ht="17.25" thickBot="1" x14ac:dyDescent="0.3">
      <c r="A1614" s="138"/>
      <c r="B1614" s="190" t="s">
        <v>609</v>
      </c>
      <c r="C1614" s="132">
        <v>1615</v>
      </c>
      <c r="D1614" s="104" t="s">
        <v>9</v>
      </c>
      <c r="E1614" s="105" t="s">
        <v>10</v>
      </c>
      <c r="F1614" s="105" t="s">
        <v>17</v>
      </c>
      <c r="G1614" s="105" t="s">
        <v>18</v>
      </c>
      <c r="H1614" s="105" t="s">
        <v>19</v>
      </c>
      <c r="I1614" s="205"/>
      <c r="J1614" s="205"/>
      <c r="K1614" s="198"/>
      <c r="L1614" s="206"/>
      <c r="M1614" s="198"/>
      <c r="N1614" s="107"/>
      <c r="O1614" s="108">
        <f ca="1">IF(D1614="цвет",SUM(O1615:INDIRECT("N"&amp;R1614)),IF(SUM(E1614:N1614)=0,"",SUM(E1614:N1614)))</f>
        <v>0</v>
      </c>
      <c r="P1614" s="109">
        <v>2065</v>
      </c>
      <c r="Q1614" s="110">
        <f t="shared" si="50"/>
        <v>1615</v>
      </c>
      <c r="R1614" s="111">
        <f t="shared" ca="1" si="51"/>
        <v>1617</v>
      </c>
      <c r="S1614" s="112">
        <f>IF(U1614&gt;0,ROUND((U1614),0),ROUND((P1614*$P$1),0))</f>
        <v>990</v>
      </c>
      <c r="T1614" s="113">
        <f ca="1">O1614*S1614</f>
        <v>0</v>
      </c>
      <c r="U1614" s="114">
        <f>VLOOKUP(C1614,Лист2!A$1:B$899,2,FALSE)</f>
        <v>990</v>
      </c>
      <c r="V1614" s="114"/>
      <c r="W1614" s="114"/>
      <c r="X1614" s="114"/>
      <c r="Y1614" s="114"/>
      <c r="Z1614" s="114"/>
    </row>
    <row r="1615" spans="1:26" customFormat="1" ht="17.25" thickBot="1" x14ac:dyDescent="0.3">
      <c r="A1615" s="138"/>
      <c r="B1615" s="191"/>
      <c r="C1615" s="115"/>
      <c r="D1615" s="134" t="s">
        <v>28</v>
      </c>
      <c r="E1615" s="131"/>
      <c r="F1615" s="275"/>
      <c r="G1615" s="131"/>
      <c r="H1615" s="275"/>
      <c r="I1615" s="131"/>
      <c r="J1615" s="131"/>
      <c r="K1615" s="131"/>
      <c r="L1615" s="131"/>
      <c r="M1615" s="131"/>
      <c r="N1615" s="131"/>
      <c r="O1615" s="118" t="str">
        <f ca="1">IF(D1615="цвет",SUM(O1616:INDIRECT("N"&amp;R1615)),IF(SUM(E1615:N1615)=0,"",SUM(E1615:N1615)))</f>
        <v/>
      </c>
      <c r="P1615" s="109" t="s">
        <v>54</v>
      </c>
      <c r="Q1615" s="110">
        <f t="shared" si="50"/>
        <v>1615</v>
      </c>
      <c r="R1615" s="111">
        <f t="shared" ca="1" si="51"/>
        <v>1617</v>
      </c>
      <c r="S1615" s="119"/>
      <c r="T1615" s="120"/>
      <c r="U1615" s="114" t="e">
        <f>VLOOKUP(C1615,Лист2!A$1:B$899,2,FALSE)</f>
        <v>#N/A</v>
      </c>
      <c r="V1615" s="114"/>
      <c r="W1615" s="114"/>
      <c r="X1615" s="114"/>
      <c r="Y1615" s="114"/>
      <c r="Z1615" s="114"/>
    </row>
    <row r="1616" spans="1:26" customFormat="1" ht="133.5" customHeight="1" x14ac:dyDescent="0.25">
      <c r="A1616" s="138"/>
      <c r="B1616" s="191"/>
      <c r="C1616" s="115"/>
      <c r="D1616" s="227" t="s">
        <v>614</v>
      </c>
      <c r="E1616" s="228"/>
      <c r="F1616" s="228"/>
      <c r="G1616" s="228"/>
      <c r="H1616" s="228"/>
      <c r="I1616" s="228"/>
      <c r="J1616" s="228"/>
      <c r="K1616" s="228"/>
      <c r="L1616" s="228"/>
      <c r="M1616" s="228"/>
      <c r="N1616" s="229"/>
      <c r="O1616" s="118" t="str">
        <f ca="1">IF(D1616="цвет",SUM(O1617:INDIRECT("N"&amp;R1616)),IF(SUM(E1616:N1616)=0,"",SUM(E1616:N1616)))</f>
        <v/>
      </c>
      <c r="P1616" s="109" t="s">
        <v>54</v>
      </c>
      <c r="Q1616" s="110">
        <f t="shared" si="50"/>
        <v>1615</v>
      </c>
      <c r="R1616" s="111">
        <f t="shared" ca="1" si="51"/>
        <v>1617</v>
      </c>
      <c r="S1616" s="119"/>
      <c r="T1616" s="120"/>
      <c r="U1616" s="114" t="e">
        <f>VLOOKUP(C1616,Лист2!A$1:B$899,2,FALSE)</f>
        <v>#N/A</v>
      </c>
      <c r="V1616" s="114"/>
      <c r="W1616" s="114"/>
      <c r="X1616" s="114"/>
      <c r="Y1616" s="114"/>
      <c r="Z1616" s="114"/>
    </row>
    <row r="1617" spans="1:26" customFormat="1" ht="17.45" customHeight="1" thickBot="1" x14ac:dyDescent="0.3">
      <c r="A1617" s="138"/>
      <c r="B1617" s="192"/>
      <c r="C1617" s="121"/>
      <c r="D1617" s="219" t="str">
        <f>HYPERLINK("https://miamia.ru/search/index.php?q="&amp;Q1617&amp;"&amp;s=Поиск?utm_source=Excel&amp;utm_medium=Nalichie&amp;utm_content="&amp;Q1617&amp;"","Посмотреть большую фотографию на сайте")</f>
        <v>Посмотреть большую фотографию на сайте</v>
      </c>
      <c r="E1617" s="220"/>
      <c r="F1617" s="220"/>
      <c r="G1617" s="220"/>
      <c r="H1617" s="220"/>
      <c r="I1617" s="220"/>
      <c r="J1617" s="220"/>
      <c r="K1617" s="220"/>
      <c r="L1617" s="220"/>
      <c r="M1617" s="220"/>
      <c r="N1617" s="221"/>
      <c r="O1617" s="118" t="str">
        <f ca="1">IF(D1617="цвет",SUM(O1618:INDIRECT("N"&amp;R1617)),IF(SUM(E1617:N1617)=0,"",SUM(E1617:N1617)))</f>
        <v/>
      </c>
      <c r="P1617" s="109" t="s">
        <v>54</v>
      </c>
      <c r="Q1617" s="110">
        <f t="shared" si="50"/>
        <v>1615</v>
      </c>
      <c r="R1617" s="111">
        <f t="shared" ca="1" si="51"/>
        <v>1617</v>
      </c>
      <c r="S1617" s="119"/>
      <c r="T1617" s="120"/>
      <c r="U1617" s="114" t="e">
        <f>VLOOKUP(C1617,Лист2!A$1:B$899,2,FALSE)</f>
        <v>#N/A</v>
      </c>
      <c r="V1617" s="114"/>
      <c r="W1617" s="114"/>
      <c r="X1617" s="114"/>
      <c r="Y1617" s="114"/>
      <c r="Z1617" s="114"/>
    </row>
    <row r="1618" spans="1:26" customFormat="1" ht="17.25" thickBot="1" x14ac:dyDescent="0.3">
      <c r="A1618" s="138"/>
      <c r="B1618" s="190" t="s">
        <v>609</v>
      </c>
      <c r="C1618" s="132">
        <v>1617</v>
      </c>
      <c r="D1618" s="104" t="s">
        <v>9</v>
      </c>
      <c r="E1618" s="105" t="s">
        <v>10</v>
      </c>
      <c r="F1618" s="105" t="s">
        <v>11</v>
      </c>
      <c r="G1618" s="105" t="s">
        <v>12</v>
      </c>
      <c r="H1618" s="106" t="s">
        <v>13</v>
      </c>
      <c r="I1618" s="205" t="s">
        <v>14</v>
      </c>
      <c r="J1618" s="205" t="s">
        <v>15</v>
      </c>
      <c r="K1618" s="198"/>
      <c r="L1618" s="206"/>
      <c r="M1618" s="198"/>
      <c r="N1618" s="107"/>
      <c r="O1618" s="108">
        <f ca="1">IF(D1618="цвет",SUM(O1619:INDIRECT("N"&amp;R1618)),IF(SUM(E1618:N1618)=0,"",SUM(E1618:N1618)))</f>
        <v>0</v>
      </c>
      <c r="P1618" s="109">
        <v>2453</v>
      </c>
      <c r="Q1618" s="110">
        <f t="shared" si="50"/>
        <v>1617</v>
      </c>
      <c r="R1618" s="111">
        <f t="shared" ca="1" si="51"/>
        <v>1624</v>
      </c>
      <c r="S1618" s="112">
        <f>IF(U1618&gt;0,ROUND((U1618),0),ROUND((P1618*$P$1),0))</f>
        <v>1190</v>
      </c>
      <c r="T1618" s="113">
        <f ca="1">O1618*S1618</f>
        <v>0</v>
      </c>
      <c r="U1618" s="114">
        <f>VLOOKUP(C1618,Лист2!A$1:B$899,2,FALSE)</f>
        <v>1190</v>
      </c>
      <c r="V1618" s="114"/>
      <c r="W1618" s="114"/>
      <c r="X1618" s="114"/>
      <c r="Y1618" s="114"/>
      <c r="Z1618" s="114"/>
    </row>
    <row r="1619" spans="1:26" customFormat="1" ht="17.25" thickBot="1" x14ac:dyDescent="0.3">
      <c r="A1619" s="138"/>
      <c r="B1619" s="191"/>
      <c r="C1619" s="115"/>
      <c r="D1619" s="134" t="s">
        <v>28</v>
      </c>
      <c r="E1619" s="131"/>
      <c r="F1619" s="275"/>
      <c r="G1619" s="275"/>
      <c r="H1619" s="144"/>
      <c r="I1619" s="144"/>
      <c r="J1619" s="131"/>
      <c r="K1619" s="131"/>
      <c r="L1619" s="131"/>
      <c r="M1619" s="131"/>
      <c r="N1619" s="149"/>
      <c r="O1619" s="127" t="str">
        <f ca="1">IF(D1619="цвет",SUM(O1620:INDIRECT("N"&amp;R1619)),IF(SUM(E1619:N1619)=0,"",SUM(E1619:N1619)))</f>
        <v/>
      </c>
      <c r="P1619" s="109" t="s">
        <v>54</v>
      </c>
      <c r="Q1619" s="110">
        <f t="shared" si="50"/>
        <v>1617</v>
      </c>
      <c r="R1619" s="111">
        <f t="shared" ca="1" si="51"/>
        <v>1624</v>
      </c>
      <c r="S1619" s="146"/>
      <c r="T1619" s="120"/>
      <c r="U1619" s="114" t="e">
        <f>VLOOKUP(C1619,Лист2!A$1:B$899,2,FALSE)</f>
        <v>#N/A</v>
      </c>
      <c r="V1619" s="114"/>
      <c r="W1619" s="114"/>
      <c r="X1619" s="114"/>
      <c r="Y1619" s="114"/>
      <c r="Z1619" s="114"/>
    </row>
    <row r="1620" spans="1:26" customFormat="1" ht="17.25" thickBot="1" x14ac:dyDescent="0.3">
      <c r="A1620" s="138"/>
      <c r="B1620" s="191"/>
      <c r="C1620" s="115"/>
      <c r="D1620" s="134" t="s">
        <v>39</v>
      </c>
      <c r="E1620" s="131"/>
      <c r="F1620" s="144"/>
      <c r="G1620" s="144"/>
      <c r="H1620" s="144"/>
      <c r="I1620" s="131"/>
      <c r="J1620" s="131"/>
      <c r="K1620" s="131"/>
      <c r="L1620" s="131"/>
      <c r="M1620" s="131"/>
      <c r="N1620" s="149"/>
      <c r="O1620" s="127" t="str">
        <f ca="1">IF(D1620="цвет",SUM(O1621:INDIRECT("N"&amp;R1620)),IF(SUM(E1620:N1620)=0,"",SUM(E1620:N1620)))</f>
        <v/>
      </c>
      <c r="P1620" s="109" t="s">
        <v>54</v>
      </c>
      <c r="Q1620" s="110">
        <f t="shared" si="50"/>
        <v>1617</v>
      </c>
      <c r="R1620" s="111">
        <f t="shared" ca="1" si="51"/>
        <v>1624</v>
      </c>
      <c r="S1620" s="146"/>
      <c r="T1620" s="120"/>
      <c r="U1620" s="114" t="e">
        <f>VLOOKUP(C1620,Лист2!A$1:B$899,2,FALSE)</f>
        <v>#N/A</v>
      </c>
      <c r="V1620" s="114"/>
      <c r="W1620" s="114"/>
      <c r="X1620" s="114"/>
      <c r="Y1620" s="114"/>
      <c r="Z1620" s="114"/>
    </row>
    <row r="1621" spans="1:26" customFormat="1" ht="17.25" thickBot="1" x14ac:dyDescent="0.3">
      <c r="A1621" s="138"/>
      <c r="B1621" s="191"/>
      <c r="C1621" s="115"/>
      <c r="D1621" s="134" t="s">
        <v>610</v>
      </c>
      <c r="E1621" s="131"/>
      <c r="F1621" s="275"/>
      <c r="G1621" s="144"/>
      <c r="H1621" s="144"/>
      <c r="I1621" s="275"/>
      <c r="J1621" s="275"/>
      <c r="K1621" s="131"/>
      <c r="L1621" s="131"/>
      <c r="M1621" s="131"/>
      <c r="N1621" s="149"/>
      <c r="O1621" s="127" t="str">
        <f ca="1">IF(D1621="цвет",SUM(O1622:INDIRECT("N"&amp;R1621)),IF(SUM(E1621:N1621)=0,"",SUM(E1621:N1621)))</f>
        <v/>
      </c>
      <c r="P1621" s="109" t="s">
        <v>54</v>
      </c>
      <c r="Q1621" s="110">
        <f t="shared" si="50"/>
        <v>1617</v>
      </c>
      <c r="R1621" s="111">
        <f t="shared" ca="1" si="51"/>
        <v>1624</v>
      </c>
      <c r="S1621" s="146"/>
      <c r="T1621" s="120"/>
      <c r="U1621" s="114" t="e">
        <f>VLOOKUP(C1621,Лист2!A$1:B$899,2,FALSE)</f>
        <v>#N/A</v>
      </c>
      <c r="V1621" s="114"/>
      <c r="W1621" s="114"/>
      <c r="X1621" s="114"/>
      <c r="Y1621" s="114"/>
      <c r="Z1621" s="114"/>
    </row>
    <row r="1622" spans="1:26" customFormat="1" ht="17.25" thickBot="1" x14ac:dyDescent="0.3">
      <c r="A1622" s="138"/>
      <c r="B1622" s="191"/>
      <c r="C1622" s="115"/>
      <c r="D1622" s="134" t="s">
        <v>31</v>
      </c>
      <c r="E1622" s="131"/>
      <c r="F1622" s="144"/>
      <c r="G1622" s="131"/>
      <c r="H1622" s="131"/>
      <c r="I1622" s="131"/>
      <c r="J1622" s="131"/>
      <c r="K1622" s="131"/>
      <c r="L1622" s="131"/>
      <c r="M1622" s="131"/>
      <c r="N1622" s="131"/>
      <c r="O1622" s="118" t="str">
        <f ca="1">IF(D1622="цвет",SUM(O1623:INDIRECT("N"&amp;R1622)),IF(SUM(E1622:N1622)=0,"",SUM(E1622:N1622)))</f>
        <v/>
      </c>
      <c r="P1622" s="109" t="s">
        <v>54</v>
      </c>
      <c r="Q1622" s="110">
        <f t="shared" si="50"/>
        <v>1617</v>
      </c>
      <c r="R1622" s="111">
        <f t="shared" ca="1" si="51"/>
        <v>1624</v>
      </c>
      <c r="S1622" s="119"/>
      <c r="T1622" s="120"/>
      <c r="U1622" s="114" t="e">
        <f>VLOOKUP(C1622,Лист2!A$1:B$899,2,FALSE)</f>
        <v>#N/A</v>
      </c>
      <c r="V1622" s="114"/>
      <c r="W1622" s="114"/>
      <c r="X1622" s="114"/>
      <c r="Y1622" s="114"/>
      <c r="Z1622" s="114"/>
    </row>
    <row r="1623" spans="1:26" customFormat="1" ht="134.44999999999999" customHeight="1" x14ac:dyDescent="0.25">
      <c r="A1623" s="138"/>
      <c r="B1623" s="191"/>
      <c r="C1623" s="115"/>
      <c r="D1623" s="227" t="s">
        <v>615</v>
      </c>
      <c r="E1623" s="228"/>
      <c r="F1623" s="228"/>
      <c r="G1623" s="228"/>
      <c r="H1623" s="228"/>
      <c r="I1623" s="228"/>
      <c r="J1623" s="228"/>
      <c r="K1623" s="228"/>
      <c r="L1623" s="228"/>
      <c r="M1623" s="228"/>
      <c r="N1623" s="229"/>
      <c r="O1623" s="118" t="str">
        <f ca="1">IF(D1623="цвет",SUM(O1624:INDIRECT("N"&amp;R1623)),IF(SUM(E1623:N1623)=0,"",SUM(E1623:N1623)))</f>
        <v/>
      </c>
      <c r="P1623" s="109" t="s">
        <v>54</v>
      </c>
      <c r="Q1623" s="110">
        <f t="shared" si="50"/>
        <v>1617</v>
      </c>
      <c r="R1623" s="111">
        <f t="shared" ca="1" si="51"/>
        <v>1624</v>
      </c>
      <c r="S1623" s="119"/>
      <c r="T1623" s="120"/>
      <c r="U1623" s="114" t="e">
        <f>VLOOKUP(C1623,Лист2!A$1:B$899,2,FALSE)</f>
        <v>#N/A</v>
      </c>
      <c r="V1623" s="114"/>
      <c r="W1623" s="114"/>
      <c r="X1623" s="114"/>
      <c r="Y1623" s="114"/>
      <c r="Z1623" s="114"/>
    </row>
    <row r="1624" spans="1:26" customFormat="1" ht="17.45" customHeight="1" thickBot="1" x14ac:dyDescent="0.3">
      <c r="A1624" s="138"/>
      <c r="B1624" s="192"/>
      <c r="C1624" s="121"/>
      <c r="D1624" s="219" t="str">
        <f>HYPERLINK("https://miamia.ru/search/index.php?q="&amp;Q1624&amp;"&amp;s=Поиск?utm_source=Excel&amp;utm_medium=Nalichie&amp;utm_content="&amp;Q1624&amp;"","Посмотреть большую фотографию на сайте")</f>
        <v>Посмотреть большую фотографию на сайте</v>
      </c>
      <c r="E1624" s="220"/>
      <c r="F1624" s="220"/>
      <c r="G1624" s="220"/>
      <c r="H1624" s="220"/>
      <c r="I1624" s="220"/>
      <c r="J1624" s="220"/>
      <c r="K1624" s="220"/>
      <c r="L1624" s="220"/>
      <c r="M1624" s="220"/>
      <c r="N1624" s="221"/>
      <c r="O1624" s="118" t="str">
        <f ca="1">IF(D1624="цвет",SUM(O1625:INDIRECT("N"&amp;R1624)),IF(SUM(E1624:N1624)=0,"",SUM(E1624:N1624)))</f>
        <v/>
      </c>
      <c r="P1624" s="109" t="s">
        <v>54</v>
      </c>
      <c r="Q1624" s="110">
        <f t="shared" si="50"/>
        <v>1617</v>
      </c>
      <c r="R1624" s="111">
        <f t="shared" ca="1" si="51"/>
        <v>1624</v>
      </c>
      <c r="S1624" s="119"/>
      <c r="T1624" s="120"/>
      <c r="U1624" s="114" t="e">
        <f>VLOOKUP(C1624,Лист2!A$1:B$899,2,FALSE)</f>
        <v>#N/A</v>
      </c>
      <c r="V1624" s="114"/>
      <c r="W1624" s="114"/>
      <c r="X1624" s="114"/>
      <c r="Y1624" s="114"/>
      <c r="Z1624" s="114"/>
    </row>
    <row r="1625" spans="1:26" customFormat="1" ht="17.25" thickBot="1" x14ac:dyDescent="0.3">
      <c r="A1625" s="138"/>
      <c r="B1625" s="190" t="s">
        <v>609</v>
      </c>
      <c r="C1625" s="132">
        <v>1618</v>
      </c>
      <c r="D1625" s="104" t="s">
        <v>9</v>
      </c>
      <c r="E1625" s="105" t="s">
        <v>10</v>
      </c>
      <c r="F1625" s="105" t="s">
        <v>11</v>
      </c>
      <c r="G1625" s="105" t="s">
        <v>12</v>
      </c>
      <c r="H1625" s="106" t="s">
        <v>13</v>
      </c>
      <c r="I1625" s="205" t="s">
        <v>14</v>
      </c>
      <c r="J1625" s="205" t="s">
        <v>15</v>
      </c>
      <c r="K1625" s="198"/>
      <c r="L1625" s="206"/>
      <c r="M1625" s="198"/>
      <c r="N1625" s="107"/>
      <c r="O1625" s="108">
        <f ca="1">IF(D1625="цвет",SUM(O1626:INDIRECT("N"&amp;R1625)),IF(SUM(E1625:N1625)=0,"",SUM(E1625:N1625)))</f>
        <v>0</v>
      </c>
      <c r="P1625" s="109">
        <v>2970</v>
      </c>
      <c r="Q1625" s="110">
        <f t="shared" si="50"/>
        <v>1618</v>
      </c>
      <c r="R1625" s="111">
        <f t="shared" ca="1" si="51"/>
        <v>1630</v>
      </c>
      <c r="S1625" s="112">
        <f>IF(U1625&gt;0,ROUND((U1625),0),ROUND((P1625*$P$1),0))</f>
        <v>1390</v>
      </c>
      <c r="T1625" s="113">
        <f ca="1">O1625*S1625</f>
        <v>0</v>
      </c>
      <c r="U1625" s="114">
        <f>VLOOKUP(C1625,Лист2!A$1:B$899,2,FALSE)</f>
        <v>1390</v>
      </c>
      <c r="V1625" s="114"/>
      <c r="W1625" s="114"/>
      <c r="X1625" s="114"/>
      <c r="Y1625" s="114"/>
      <c r="Z1625" s="114"/>
    </row>
    <row r="1626" spans="1:26" customFormat="1" ht="17.25" thickBot="1" x14ac:dyDescent="0.3">
      <c r="A1626" s="138"/>
      <c r="B1626" s="191"/>
      <c r="C1626" s="115"/>
      <c r="D1626" s="134" t="s">
        <v>28</v>
      </c>
      <c r="E1626" s="131"/>
      <c r="F1626" s="275"/>
      <c r="G1626" s="131"/>
      <c r="H1626" s="131"/>
      <c r="I1626" s="131"/>
      <c r="J1626" s="131"/>
      <c r="K1626" s="131"/>
      <c r="L1626" s="131"/>
      <c r="M1626" s="131"/>
      <c r="N1626" s="149"/>
      <c r="O1626" s="127" t="str">
        <f ca="1">IF(D1626="цвет",SUM(O1627:INDIRECT("N"&amp;R1626)),IF(SUM(E1626:N1626)=0,"",SUM(E1626:N1626)))</f>
        <v/>
      </c>
      <c r="P1626" s="109" t="s">
        <v>54</v>
      </c>
      <c r="Q1626" s="110">
        <f t="shared" si="50"/>
        <v>1618</v>
      </c>
      <c r="R1626" s="111">
        <f t="shared" ca="1" si="51"/>
        <v>1630</v>
      </c>
      <c r="S1626" s="146"/>
      <c r="T1626" s="120"/>
      <c r="U1626" s="114" t="e">
        <f>VLOOKUP(C1626,Лист2!A$1:B$899,2,FALSE)</f>
        <v>#N/A</v>
      </c>
      <c r="V1626" s="114"/>
      <c r="W1626" s="114"/>
      <c r="X1626" s="114"/>
      <c r="Y1626" s="114"/>
      <c r="Z1626" s="114"/>
    </row>
    <row r="1627" spans="1:26" customFormat="1" ht="17.25" thickBot="1" x14ac:dyDescent="0.3">
      <c r="A1627" s="138"/>
      <c r="B1627" s="191"/>
      <c r="C1627" s="115"/>
      <c r="D1627" s="134" t="s">
        <v>39</v>
      </c>
      <c r="E1627" s="131"/>
      <c r="F1627" s="131"/>
      <c r="G1627" s="131"/>
      <c r="H1627" s="131"/>
      <c r="I1627" s="131"/>
      <c r="J1627" s="131"/>
      <c r="K1627" s="131"/>
      <c r="L1627" s="131"/>
      <c r="M1627" s="131"/>
      <c r="N1627" s="149"/>
      <c r="O1627" s="127" t="str">
        <f ca="1">IF(D1627="цвет",SUM(O1628:INDIRECT("N"&amp;R1627)),IF(SUM(E1627:N1627)=0,"",SUM(E1627:N1627)))</f>
        <v/>
      </c>
      <c r="P1627" s="109" t="s">
        <v>54</v>
      </c>
      <c r="Q1627" s="110">
        <f t="shared" si="50"/>
        <v>1618</v>
      </c>
      <c r="R1627" s="111">
        <f t="shared" ca="1" si="51"/>
        <v>1630</v>
      </c>
      <c r="S1627" s="146"/>
      <c r="T1627" s="120"/>
      <c r="U1627" s="114" t="e">
        <f>VLOOKUP(C1627,Лист2!A$1:B$899,2,FALSE)</f>
        <v>#N/A</v>
      </c>
      <c r="V1627" s="114"/>
      <c r="W1627" s="114"/>
      <c r="X1627" s="114"/>
      <c r="Y1627" s="114"/>
      <c r="Z1627" s="114"/>
    </row>
    <row r="1628" spans="1:26" customFormat="1" ht="17.25" thickBot="1" x14ac:dyDescent="0.3">
      <c r="A1628" s="138"/>
      <c r="B1628" s="191"/>
      <c r="C1628" s="115"/>
      <c r="D1628" s="134" t="s">
        <v>610</v>
      </c>
      <c r="E1628" s="131"/>
      <c r="F1628" s="131"/>
      <c r="G1628" s="144"/>
      <c r="H1628" s="131"/>
      <c r="I1628" s="131"/>
      <c r="J1628" s="131"/>
      <c r="K1628" s="131"/>
      <c r="L1628" s="131"/>
      <c r="M1628" s="131"/>
      <c r="N1628" s="131"/>
      <c r="O1628" s="118" t="str">
        <f ca="1">IF(D1628="цвет",SUM(O1629:INDIRECT("N"&amp;R1628)),IF(SUM(E1628:N1628)=0,"",SUM(E1628:N1628)))</f>
        <v/>
      </c>
      <c r="P1628" s="109" t="s">
        <v>54</v>
      </c>
      <c r="Q1628" s="110">
        <f t="shared" si="50"/>
        <v>1618</v>
      </c>
      <c r="R1628" s="111">
        <f t="shared" ca="1" si="51"/>
        <v>1630</v>
      </c>
      <c r="S1628" s="119"/>
      <c r="T1628" s="120"/>
      <c r="U1628" s="114" t="e">
        <f>VLOOKUP(C1628,Лист2!A$1:B$899,2,FALSE)</f>
        <v>#N/A</v>
      </c>
      <c r="V1628" s="114"/>
      <c r="W1628" s="114"/>
      <c r="X1628" s="114"/>
      <c r="Y1628" s="114"/>
      <c r="Z1628" s="114"/>
    </row>
    <row r="1629" spans="1:26" customFormat="1" ht="146.85" customHeight="1" x14ac:dyDescent="0.25">
      <c r="A1629" s="138"/>
      <c r="B1629" s="191"/>
      <c r="C1629" s="115"/>
      <c r="D1629" s="227" t="s">
        <v>616</v>
      </c>
      <c r="E1629" s="228"/>
      <c r="F1629" s="228"/>
      <c r="G1629" s="228"/>
      <c r="H1629" s="228"/>
      <c r="I1629" s="228"/>
      <c r="J1629" s="228"/>
      <c r="K1629" s="228"/>
      <c r="L1629" s="228"/>
      <c r="M1629" s="228"/>
      <c r="N1629" s="229"/>
      <c r="O1629" s="118" t="str">
        <f ca="1">IF(D1629="цвет",SUM(O1630:INDIRECT("N"&amp;R1629)),IF(SUM(E1629:N1629)=0,"",SUM(E1629:N1629)))</f>
        <v/>
      </c>
      <c r="P1629" s="109" t="s">
        <v>54</v>
      </c>
      <c r="Q1629" s="110">
        <f t="shared" si="50"/>
        <v>1618</v>
      </c>
      <c r="R1629" s="111">
        <f t="shared" ca="1" si="51"/>
        <v>1630</v>
      </c>
      <c r="S1629" s="119"/>
      <c r="T1629" s="120"/>
      <c r="U1629" s="114" t="e">
        <f>VLOOKUP(C1629,Лист2!A$1:B$899,2,FALSE)</f>
        <v>#N/A</v>
      </c>
      <c r="V1629" s="114"/>
      <c r="W1629" s="114"/>
      <c r="X1629" s="114"/>
      <c r="Y1629" s="114"/>
      <c r="Z1629" s="114"/>
    </row>
    <row r="1630" spans="1:26" customFormat="1" ht="17.45" customHeight="1" thickBot="1" x14ac:dyDescent="0.3">
      <c r="A1630" s="138"/>
      <c r="B1630" s="192"/>
      <c r="C1630" s="121"/>
      <c r="D1630" s="219" t="str">
        <f>HYPERLINK("https://miamia.ru/search/index.php?q="&amp;Q1630&amp;"&amp;s=Поиск?utm_source=Excel&amp;utm_medium=Nalichie&amp;utm_content="&amp;Q1630&amp;"","Посмотреть большую фотографию на сайте")</f>
        <v>Посмотреть большую фотографию на сайте</v>
      </c>
      <c r="E1630" s="220"/>
      <c r="F1630" s="220"/>
      <c r="G1630" s="220"/>
      <c r="H1630" s="220"/>
      <c r="I1630" s="220"/>
      <c r="J1630" s="220"/>
      <c r="K1630" s="220"/>
      <c r="L1630" s="220"/>
      <c r="M1630" s="220"/>
      <c r="N1630" s="221"/>
      <c r="O1630" s="118" t="str">
        <f ca="1">IF(D1630="цвет",SUM(O1631:INDIRECT("N"&amp;R1630)),IF(SUM(E1630:N1630)=0,"",SUM(E1630:N1630)))</f>
        <v/>
      </c>
      <c r="P1630" s="109" t="s">
        <v>54</v>
      </c>
      <c r="Q1630" s="110">
        <f t="shared" si="50"/>
        <v>1618</v>
      </c>
      <c r="R1630" s="111">
        <f t="shared" ca="1" si="51"/>
        <v>1630</v>
      </c>
      <c r="S1630" s="119"/>
      <c r="T1630" s="120"/>
      <c r="U1630" s="114" t="e">
        <f>VLOOKUP(C1630,Лист2!A$1:B$899,2,FALSE)</f>
        <v>#N/A</v>
      </c>
      <c r="V1630" s="114"/>
      <c r="W1630" s="114"/>
      <c r="X1630" s="114"/>
      <c r="Y1630" s="114"/>
      <c r="Z1630" s="114"/>
    </row>
    <row r="1631" spans="1:26" customFormat="1" ht="23.1" customHeight="1" thickBot="1" x14ac:dyDescent="0.3">
      <c r="A1631" s="137"/>
      <c r="B1631" s="122" t="s">
        <v>617</v>
      </c>
      <c r="C1631" s="123"/>
      <c r="D1631" s="124"/>
      <c r="E1631" s="125"/>
      <c r="F1631" s="125"/>
      <c r="G1631" s="125"/>
      <c r="H1631" s="125"/>
      <c r="I1631" s="125"/>
      <c r="J1631" s="125"/>
      <c r="K1631" s="125"/>
      <c r="L1631" s="125"/>
      <c r="M1631" s="125"/>
      <c r="N1631" s="126"/>
      <c r="O1631" s="118" t="str">
        <f ca="1">IF(D1631="цвет",SUM(O1632:INDIRECT("N"&amp;R1631)),IF(SUM(E1631:N1631)=0,"",SUM(E1631:N1631)))</f>
        <v/>
      </c>
      <c r="P1631" s="109" t="s">
        <v>54</v>
      </c>
      <c r="Q1631" s="110">
        <f t="shared" si="50"/>
        <v>1618</v>
      </c>
      <c r="R1631" s="111">
        <f t="shared" ca="1" si="51"/>
        <v>1637</v>
      </c>
      <c r="S1631" s="114"/>
      <c r="T1631" s="114"/>
      <c r="U1631" s="114" t="e">
        <f>VLOOKUP(C1631,Лист2!A$1:B$899,2,FALSE)</f>
        <v>#N/A</v>
      </c>
      <c r="V1631" s="114"/>
      <c r="W1631" s="114"/>
      <c r="X1631" s="114"/>
      <c r="Y1631" s="114"/>
      <c r="Z1631" s="114"/>
    </row>
    <row r="1632" spans="1:26" customFormat="1" ht="17.25" thickBot="1" x14ac:dyDescent="0.3">
      <c r="A1632" s="138"/>
      <c r="B1632" s="237" t="s">
        <v>618</v>
      </c>
      <c r="C1632" s="132">
        <v>8321</v>
      </c>
      <c r="D1632" s="133" t="s">
        <v>9</v>
      </c>
      <c r="E1632" s="105" t="s">
        <v>10</v>
      </c>
      <c r="F1632" s="106" t="s">
        <v>11</v>
      </c>
      <c r="G1632" s="106" t="s">
        <v>12</v>
      </c>
      <c r="H1632" s="106" t="s">
        <v>13</v>
      </c>
      <c r="I1632" s="106" t="s">
        <v>14</v>
      </c>
      <c r="J1632" s="106" t="s">
        <v>15</v>
      </c>
      <c r="K1632" s="106"/>
      <c r="L1632" s="106"/>
      <c r="M1632" s="106"/>
      <c r="N1632" s="107"/>
      <c r="O1632" s="108">
        <f ca="1">IF(D1632="цвет",SUM(O1633:INDIRECT("N"&amp;R1632)),IF(SUM(E1632:N1632)=0,"",SUM(E1632:N1632)))</f>
        <v>0</v>
      </c>
      <c r="P1632" s="109">
        <v>1290</v>
      </c>
      <c r="Q1632" s="110">
        <f t="shared" si="50"/>
        <v>8321</v>
      </c>
      <c r="R1632" s="111">
        <f t="shared" ca="1" si="51"/>
        <v>1637</v>
      </c>
      <c r="S1632" s="112">
        <f>IF(U1632&gt;0,ROUND((U1632),0),ROUND((P1632*$P$1),0))</f>
        <v>490</v>
      </c>
      <c r="T1632" s="113">
        <f ca="1">O1632*S1632</f>
        <v>0</v>
      </c>
      <c r="U1632" s="114">
        <f>VLOOKUP(C1632,Лист2!A$1:B$899,2,FALSE)</f>
        <v>490</v>
      </c>
      <c r="V1632" s="114"/>
      <c r="W1632" s="114"/>
      <c r="X1632" s="114"/>
      <c r="Y1632" s="114"/>
      <c r="Z1632" s="114"/>
    </row>
    <row r="1633" spans="1:26" customFormat="1" ht="17.25" thickBot="1" x14ac:dyDescent="0.3">
      <c r="A1633" s="138"/>
      <c r="B1633" s="225"/>
      <c r="C1633" s="115"/>
      <c r="D1633" s="134" t="s">
        <v>33</v>
      </c>
      <c r="E1633" s="131"/>
      <c r="F1633" s="131"/>
      <c r="G1633" s="131"/>
      <c r="H1633" s="131"/>
      <c r="I1633" s="131"/>
      <c r="J1633" s="131"/>
      <c r="K1633" s="131"/>
      <c r="L1633" s="131"/>
      <c r="M1633" s="131"/>
      <c r="N1633" s="131"/>
      <c r="O1633" s="118" t="str">
        <f ca="1">IF(D1633="цвет",SUM(O1634:INDIRECT("N"&amp;R1633)),IF(SUM(E1633:N1633)=0,"",SUM(E1633:N1633)))</f>
        <v/>
      </c>
      <c r="P1633" s="109" t="s">
        <v>54</v>
      </c>
      <c r="Q1633" s="110">
        <f t="shared" si="50"/>
        <v>8321</v>
      </c>
      <c r="R1633" s="111">
        <f t="shared" ca="1" si="51"/>
        <v>1637</v>
      </c>
      <c r="S1633" s="119"/>
      <c r="T1633" s="120"/>
      <c r="U1633" s="114" t="e">
        <f>VLOOKUP(C1633,Лист2!A$1:B$899,2,FALSE)</f>
        <v>#N/A</v>
      </c>
      <c r="V1633" s="114"/>
      <c r="W1633" s="114"/>
      <c r="X1633" s="114"/>
      <c r="Y1633" s="114"/>
      <c r="Z1633" s="114"/>
    </row>
    <row r="1634" spans="1:26" customFormat="1" ht="17.25" thickBot="1" x14ac:dyDescent="0.3">
      <c r="A1634" s="138"/>
      <c r="B1634" s="225"/>
      <c r="C1634" s="115"/>
      <c r="D1634" s="134" t="s">
        <v>28</v>
      </c>
      <c r="E1634" s="131"/>
      <c r="F1634" s="144"/>
      <c r="G1634" s="131"/>
      <c r="H1634" s="131"/>
      <c r="I1634" s="131"/>
      <c r="J1634" s="131"/>
      <c r="K1634" s="131"/>
      <c r="L1634" s="131"/>
      <c r="M1634" s="131"/>
      <c r="N1634" s="131"/>
      <c r="O1634" s="118" t="str">
        <f ca="1">IF(D1634="цвет",SUM(O1635:INDIRECT("N"&amp;R1634)),IF(SUM(E1634:N1634)=0,"",SUM(E1634:N1634)))</f>
        <v/>
      </c>
      <c r="P1634" s="109" t="s">
        <v>54</v>
      </c>
      <c r="Q1634" s="110">
        <f t="shared" si="50"/>
        <v>8321</v>
      </c>
      <c r="R1634" s="111">
        <f t="shared" ca="1" si="51"/>
        <v>1637</v>
      </c>
      <c r="S1634" s="119"/>
      <c r="T1634" s="120"/>
      <c r="U1634" s="114" t="e">
        <f>VLOOKUP(C1634,Лист2!A$1:B$899,2,FALSE)</f>
        <v>#N/A</v>
      </c>
      <c r="V1634" s="114"/>
      <c r="W1634" s="114"/>
      <c r="X1634" s="114"/>
      <c r="Y1634" s="114"/>
      <c r="Z1634" s="114"/>
    </row>
    <row r="1635" spans="1:26" customFormat="1" ht="17.25" thickBot="1" x14ac:dyDescent="0.3">
      <c r="A1635" s="138"/>
      <c r="B1635" s="225"/>
      <c r="C1635" s="115"/>
      <c r="D1635" s="134" t="s">
        <v>31</v>
      </c>
      <c r="E1635" s="131"/>
      <c r="F1635" s="131"/>
      <c r="G1635" s="131"/>
      <c r="H1635" s="131"/>
      <c r="I1635" s="131"/>
      <c r="J1635" s="131"/>
      <c r="K1635" s="131"/>
      <c r="L1635" s="131"/>
      <c r="M1635" s="131"/>
      <c r="N1635" s="131"/>
      <c r="O1635" s="118" t="str">
        <f ca="1">IF(D1635="цвет",SUM(O1636:INDIRECT("N"&amp;R1635)),IF(SUM(E1635:N1635)=0,"",SUM(E1635:N1635)))</f>
        <v/>
      </c>
      <c r="P1635" s="109" t="s">
        <v>54</v>
      </c>
      <c r="Q1635" s="110">
        <f t="shared" si="50"/>
        <v>8321</v>
      </c>
      <c r="R1635" s="111">
        <f t="shared" ca="1" si="51"/>
        <v>1637</v>
      </c>
      <c r="S1635" s="119"/>
      <c r="T1635" s="120"/>
      <c r="U1635" s="114" t="e">
        <f>VLOOKUP(C1635,Лист2!A$1:B$899,2,FALSE)</f>
        <v>#N/A</v>
      </c>
      <c r="V1635" s="114"/>
      <c r="W1635" s="114"/>
      <c r="X1635" s="114"/>
      <c r="Y1635" s="114"/>
      <c r="Z1635" s="114"/>
    </row>
    <row r="1636" spans="1:26" customFormat="1" ht="100.15" customHeight="1" x14ac:dyDescent="0.25">
      <c r="A1636" s="138"/>
      <c r="B1636" s="238"/>
      <c r="C1636" s="115"/>
      <c r="D1636" s="253" t="s">
        <v>619</v>
      </c>
      <c r="E1636" s="254"/>
      <c r="F1636" s="254"/>
      <c r="G1636" s="254"/>
      <c r="H1636" s="254"/>
      <c r="I1636" s="254"/>
      <c r="J1636" s="254"/>
      <c r="K1636" s="254"/>
      <c r="L1636" s="254"/>
      <c r="M1636" s="254"/>
      <c r="N1636" s="255"/>
      <c r="O1636" s="118" t="str">
        <f ca="1">IF(D1636="цвет",SUM(O1637:INDIRECT("N"&amp;R1636)),IF(SUM(E1636:N1636)=0,"",SUM(E1636:N1636)))</f>
        <v/>
      </c>
      <c r="P1636" s="109" t="s">
        <v>54</v>
      </c>
      <c r="Q1636" s="110">
        <f t="shared" si="50"/>
        <v>8321</v>
      </c>
      <c r="R1636" s="111">
        <f t="shared" ca="1" si="51"/>
        <v>1637</v>
      </c>
      <c r="S1636" s="119"/>
      <c r="T1636" s="120"/>
      <c r="U1636" s="114" t="e">
        <f>VLOOKUP(C1636,Лист2!A$1:B$899,2,FALSE)</f>
        <v>#N/A</v>
      </c>
      <c r="V1636" s="114"/>
      <c r="W1636" s="114"/>
      <c r="X1636" s="114"/>
      <c r="Y1636" s="114"/>
      <c r="Z1636" s="114"/>
    </row>
    <row r="1637" spans="1:26" customFormat="1" ht="17.45" customHeight="1" thickBot="1" x14ac:dyDescent="0.3">
      <c r="A1637" s="138"/>
      <c r="B1637" s="226"/>
      <c r="C1637" s="121"/>
      <c r="D1637" s="219" t="str">
        <f>HYPERLINK("https://miamia.ru/search/index.php?q="&amp;Q1637&amp;"&amp;s=Поиск?utm_source=Excel&amp;utm_medium=Nalichie&amp;utm_content="&amp;Q1637&amp;"","Посмотреть большую фотографию на сайте")</f>
        <v>Посмотреть большую фотографию на сайте</v>
      </c>
      <c r="E1637" s="220"/>
      <c r="F1637" s="220"/>
      <c r="G1637" s="220"/>
      <c r="H1637" s="220"/>
      <c r="I1637" s="220"/>
      <c r="J1637" s="220"/>
      <c r="K1637" s="220"/>
      <c r="L1637" s="220"/>
      <c r="M1637" s="220"/>
      <c r="N1637" s="221"/>
      <c r="O1637" s="118" t="str">
        <f ca="1">IF(D1637="цвет",SUM(O1638:INDIRECT("N"&amp;R1637)),IF(SUM(E1637:N1637)=0,"",SUM(E1637:N1637)))</f>
        <v/>
      </c>
      <c r="P1637" s="109" t="s">
        <v>54</v>
      </c>
      <c r="Q1637" s="110">
        <f t="shared" si="50"/>
        <v>8321</v>
      </c>
      <c r="R1637" s="111">
        <f t="shared" ca="1" si="51"/>
        <v>1637</v>
      </c>
      <c r="S1637" s="119"/>
      <c r="T1637" s="120"/>
      <c r="U1637" s="114" t="e">
        <f>VLOOKUP(C1637,Лист2!A$1:B$899,2,FALSE)</f>
        <v>#N/A</v>
      </c>
      <c r="V1637" s="114"/>
      <c r="W1637" s="114"/>
      <c r="X1637" s="114"/>
      <c r="Y1637" s="114"/>
      <c r="Z1637" s="114"/>
    </row>
    <row r="1638" spans="1:26" customFormat="1" ht="17.25" thickBot="1" x14ac:dyDescent="0.3">
      <c r="A1638" s="138"/>
      <c r="B1638" s="237" t="s">
        <v>618</v>
      </c>
      <c r="C1638" s="132">
        <v>8323</v>
      </c>
      <c r="D1638" s="133" t="s">
        <v>9</v>
      </c>
      <c r="E1638" s="105" t="s">
        <v>10</v>
      </c>
      <c r="F1638" s="106" t="s">
        <v>11</v>
      </c>
      <c r="G1638" s="106" t="s">
        <v>12</v>
      </c>
      <c r="H1638" s="106" t="s">
        <v>13</v>
      </c>
      <c r="I1638" s="106" t="s">
        <v>14</v>
      </c>
      <c r="J1638" s="106" t="s">
        <v>15</v>
      </c>
      <c r="K1638" s="106"/>
      <c r="L1638" s="106"/>
      <c r="M1638" s="106"/>
      <c r="N1638" s="107"/>
      <c r="O1638" s="108">
        <f ca="1">IF(D1638="цвет",SUM(O1639:INDIRECT("N"&amp;R1638)),IF(SUM(E1638:N1638)=0,"",SUM(E1638:N1638)))</f>
        <v>0</v>
      </c>
      <c r="P1638" s="109">
        <v>1161</v>
      </c>
      <c r="Q1638" s="110">
        <f t="shared" si="50"/>
        <v>8323</v>
      </c>
      <c r="R1638" s="111">
        <f t="shared" ca="1" si="51"/>
        <v>1643</v>
      </c>
      <c r="S1638" s="112">
        <f>IF(U1638&gt;0,ROUND((U1638),0),ROUND((P1638*$P$1),0))</f>
        <v>490</v>
      </c>
      <c r="T1638" s="113">
        <f ca="1">O1638*S1638</f>
        <v>0</v>
      </c>
      <c r="U1638" s="114">
        <f>VLOOKUP(C1638,Лист2!A$1:B$899,2,FALSE)</f>
        <v>490</v>
      </c>
      <c r="V1638" s="114"/>
      <c r="W1638" s="114"/>
      <c r="X1638" s="114"/>
      <c r="Y1638" s="114"/>
      <c r="Z1638" s="114"/>
    </row>
    <row r="1639" spans="1:26" customFormat="1" ht="17.25" thickBot="1" x14ac:dyDescent="0.3">
      <c r="A1639" s="138"/>
      <c r="B1639" s="225"/>
      <c r="C1639" s="115"/>
      <c r="D1639" s="134" t="s">
        <v>33</v>
      </c>
      <c r="E1639" s="131"/>
      <c r="F1639" s="131"/>
      <c r="G1639" s="131"/>
      <c r="H1639" s="131"/>
      <c r="I1639" s="131"/>
      <c r="J1639" s="131"/>
      <c r="K1639" s="131"/>
      <c r="L1639" s="131"/>
      <c r="M1639" s="131"/>
      <c r="N1639" s="131"/>
      <c r="O1639" s="118" t="str">
        <f ca="1">IF(D1639="цвет",SUM(O1640:INDIRECT("N"&amp;R1639)),IF(SUM(E1639:N1639)=0,"",SUM(E1639:N1639)))</f>
        <v/>
      </c>
      <c r="P1639" s="109" t="s">
        <v>54</v>
      </c>
      <c r="Q1639" s="110">
        <f t="shared" si="50"/>
        <v>8323</v>
      </c>
      <c r="R1639" s="111">
        <f t="shared" ca="1" si="51"/>
        <v>1643</v>
      </c>
      <c r="S1639" s="119"/>
      <c r="T1639" s="120"/>
      <c r="U1639" s="114" t="e">
        <f>VLOOKUP(C1639,Лист2!A$1:B$899,2,FALSE)</f>
        <v>#N/A</v>
      </c>
      <c r="V1639" s="114"/>
      <c r="W1639" s="114"/>
      <c r="X1639" s="114"/>
      <c r="Y1639" s="114"/>
      <c r="Z1639" s="114"/>
    </row>
    <row r="1640" spans="1:26" customFormat="1" ht="17.25" thickBot="1" x14ac:dyDescent="0.3">
      <c r="A1640" s="138"/>
      <c r="B1640" s="225"/>
      <c r="C1640" s="115"/>
      <c r="D1640" s="134" t="s">
        <v>28</v>
      </c>
      <c r="E1640" s="131"/>
      <c r="F1640" s="131"/>
      <c r="G1640" s="131"/>
      <c r="H1640" s="131"/>
      <c r="I1640" s="131"/>
      <c r="J1640" s="131"/>
      <c r="K1640" s="131"/>
      <c r="L1640" s="131"/>
      <c r="M1640" s="131"/>
      <c r="N1640" s="131"/>
      <c r="O1640" s="118" t="str">
        <f ca="1">IF(D1640="цвет",SUM(O1641:INDIRECT("N"&amp;R1640)),IF(SUM(E1640:N1640)=0,"",SUM(E1640:N1640)))</f>
        <v/>
      </c>
      <c r="P1640" s="109" t="s">
        <v>54</v>
      </c>
      <c r="Q1640" s="110">
        <f t="shared" si="50"/>
        <v>8323</v>
      </c>
      <c r="R1640" s="111">
        <f t="shared" ca="1" si="51"/>
        <v>1643</v>
      </c>
      <c r="S1640" s="119"/>
      <c r="T1640" s="120"/>
      <c r="U1640" s="114" t="e">
        <f>VLOOKUP(C1640,Лист2!A$1:B$899,2,FALSE)</f>
        <v>#N/A</v>
      </c>
      <c r="V1640" s="114"/>
      <c r="W1640" s="114"/>
      <c r="X1640" s="114"/>
      <c r="Y1640" s="114"/>
      <c r="Z1640" s="114"/>
    </row>
    <row r="1641" spans="1:26" customFormat="1" ht="17.25" thickBot="1" x14ac:dyDescent="0.3">
      <c r="A1641" s="138"/>
      <c r="B1641" s="238"/>
      <c r="C1641" s="115"/>
      <c r="D1641" s="134" t="s">
        <v>31</v>
      </c>
      <c r="E1641" s="144"/>
      <c r="F1641" s="131"/>
      <c r="G1641" s="131"/>
      <c r="H1641" s="131"/>
      <c r="I1641" s="131"/>
      <c r="J1641" s="131"/>
      <c r="K1641" s="131"/>
      <c r="L1641" s="131"/>
      <c r="M1641" s="131"/>
      <c r="N1641" s="131"/>
      <c r="O1641" s="118" t="str">
        <f ca="1">IF(D1641="цвет",SUM(O1642:INDIRECT("N"&amp;R1641)),IF(SUM(E1641:N1641)=0,"",SUM(E1641:N1641)))</f>
        <v/>
      </c>
      <c r="P1641" s="109" t="s">
        <v>54</v>
      </c>
      <c r="Q1641" s="110">
        <f t="shared" si="50"/>
        <v>8323</v>
      </c>
      <c r="R1641" s="111">
        <f t="shared" ca="1" si="51"/>
        <v>1643</v>
      </c>
      <c r="S1641" s="119"/>
      <c r="T1641" s="120"/>
      <c r="U1641" s="114" t="e">
        <f>VLOOKUP(C1641,Лист2!A$1:B$899,2,FALSE)</f>
        <v>#N/A</v>
      </c>
      <c r="V1641" s="114"/>
      <c r="W1641" s="114"/>
      <c r="X1641" s="114"/>
      <c r="Y1641" s="114"/>
      <c r="Z1641" s="114"/>
    </row>
    <row r="1642" spans="1:26" customFormat="1" ht="102.2" customHeight="1" x14ac:dyDescent="0.25">
      <c r="A1642" s="138"/>
      <c r="B1642" s="238"/>
      <c r="C1642" s="115"/>
      <c r="D1642" s="227" t="s">
        <v>620</v>
      </c>
      <c r="E1642" s="228"/>
      <c r="F1642" s="228"/>
      <c r="G1642" s="228"/>
      <c r="H1642" s="228"/>
      <c r="I1642" s="228"/>
      <c r="J1642" s="228"/>
      <c r="K1642" s="228"/>
      <c r="L1642" s="228"/>
      <c r="M1642" s="228"/>
      <c r="N1642" s="229"/>
      <c r="O1642" s="118" t="str">
        <f ca="1">IF(D1642="цвет",SUM(O1643:INDIRECT("N"&amp;R1642)),IF(SUM(E1642:N1642)=0,"",SUM(E1642:N1642)))</f>
        <v/>
      </c>
      <c r="P1642" s="109" t="s">
        <v>54</v>
      </c>
      <c r="Q1642" s="110">
        <f t="shared" si="50"/>
        <v>8323</v>
      </c>
      <c r="R1642" s="111">
        <f t="shared" ca="1" si="51"/>
        <v>1643</v>
      </c>
      <c r="S1642" s="119"/>
      <c r="T1642" s="120"/>
      <c r="U1642" s="114" t="e">
        <f>VLOOKUP(C1642,Лист2!A$1:B$899,2,FALSE)</f>
        <v>#N/A</v>
      </c>
      <c r="V1642" s="114"/>
      <c r="W1642" s="114"/>
      <c r="X1642" s="114"/>
      <c r="Y1642" s="114"/>
      <c r="Z1642" s="114"/>
    </row>
    <row r="1643" spans="1:26" customFormat="1" ht="17.45" customHeight="1" thickBot="1" x14ac:dyDescent="0.3">
      <c r="A1643" s="138"/>
      <c r="B1643" s="226"/>
      <c r="C1643" s="121"/>
      <c r="D1643" s="219" t="str">
        <f>HYPERLINK("https://miamia.ru/search/index.php?q="&amp;Q1643&amp;"&amp;s=Поиск?utm_source=Excel&amp;utm_medium=Nalichie&amp;utm_content="&amp;Q1643&amp;"","Посмотреть большую фотографию на сайте")</f>
        <v>Посмотреть большую фотографию на сайте</v>
      </c>
      <c r="E1643" s="220"/>
      <c r="F1643" s="220"/>
      <c r="G1643" s="220"/>
      <c r="H1643" s="220"/>
      <c r="I1643" s="220"/>
      <c r="J1643" s="220"/>
      <c r="K1643" s="220"/>
      <c r="L1643" s="220"/>
      <c r="M1643" s="220"/>
      <c r="N1643" s="221"/>
      <c r="O1643" s="118" t="str">
        <f ca="1">IF(D1643="цвет",SUM(O1644:INDIRECT("N"&amp;R1643)),IF(SUM(E1643:N1643)=0,"",SUM(E1643:N1643)))</f>
        <v/>
      </c>
      <c r="P1643" s="109" t="s">
        <v>54</v>
      </c>
      <c r="Q1643" s="110">
        <f t="shared" si="50"/>
        <v>8323</v>
      </c>
      <c r="R1643" s="111">
        <f t="shared" ca="1" si="51"/>
        <v>1643</v>
      </c>
      <c r="S1643" s="119"/>
      <c r="T1643" s="120"/>
      <c r="U1643" s="114" t="e">
        <f>VLOOKUP(C1643,Лист2!A$1:B$899,2,FALSE)</f>
        <v>#N/A</v>
      </c>
      <c r="V1643" s="114"/>
      <c r="W1643" s="114"/>
      <c r="X1643" s="114"/>
      <c r="Y1643" s="114"/>
      <c r="Z1643" s="114"/>
    </row>
    <row r="1644" spans="1:26" customFormat="1" ht="17.25" thickBot="1" x14ac:dyDescent="0.3">
      <c r="A1644" s="138"/>
      <c r="B1644" s="237" t="s">
        <v>618</v>
      </c>
      <c r="C1644" s="132">
        <v>8324</v>
      </c>
      <c r="D1644" s="133" t="s">
        <v>9</v>
      </c>
      <c r="E1644" s="105" t="s">
        <v>10</v>
      </c>
      <c r="F1644" s="106" t="s">
        <v>11</v>
      </c>
      <c r="G1644" s="106" t="s">
        <v>12</v>
      </c>
      <c r="H1644" s="106" t="s">
        <v>13</v>
      </c>
      <c r="I1644" s="106" t="s">
        <v>14</v>
      </c>
      <c r="J1644" s="106" t="s">
        <v>15</v>
      </c>
      <c r="K1644" s="106"/>
      <c r="L1644" s="106"/>
      <c r="M1644" s="106"/>
      <c r="N1644" s="107"/>
      <c r="O1644" s="108">
        <f ca="1">IF(D1644="цвет",SUM(O1645:INDIRECT("N"&amp;R1644)),IF(SUM(E1644:N1644)=0,"",SUM(E1644:N1644)))</f>
        <v>0</v>
      </c>
      <c r="P1644" s="109">
        <v>969</v>
      </c>
      <c r="Q1644" s="110">
        <f t="shared" si="50"/>
        <v>8324</v>
      </c>
      <c r="R1644" s="111">
        <f t="shared" ca="1" si="51"/>
        <v>1649</v>
      </c>
      <c r="S1644" s="112">
        <f>IF(U1644&gt;0,ROUND((U1644),0),ROUND((P1644*$P$1),0))</f>
        <v>490</v>
      </c>
      <c r="T1644" s="113">
        <f ca="1">O1644*S1644</f>
        <v>0</v>
      </c>
      <c r="U1644" s="114">
        <f>VLOOKUP(C1644,Лист2!A$1:B$899,2,FALSE)</f>
        <v>490</v>
      </c>
      <c r="V1644" s="114"/>
      <c r="W1644" s="114"/>
      <c r="X1644" s="114"/>
      <c r="Y1644" s="114"/>
      <c r="Z1644" s="114"/>
    </row>
    <row r="1645" spans="1:26" customFormat="1" ht="17.25" thickBot="1" x14ac:dyDescent="0.3">
      <c r="A1645" s="138"/>
      <c r="B1645" s="225"/>
      <c r="C1645" s="115"/>
      <c r="D1645" s="134" t="s">
        <v>33</v>
      </c>
      <c r="E1645" s="131"/>
      <c r="F1645" s="131"/>
      <c r="G1645" s="131"/>
      <c r="H1645" s="131"/>
      <c r="I1645" s="131"/>
      <c r="J1645" s="131"/>
      <c r="K1645" s="131"/>
      <c r="L1645" s="131"/>
      <c r="M1645" s="131"/>
      <c r="N1645" s="131"/>
      <c r="O1645" s="118" t="str">
        <f ca="1">IF(D1645="цвет",SUM(O1646:INDIRECT("N"&amp;R1645)),IF(SUM(E1645:N1645)=0,"",SUM(E1645:N1645)))</f>
        <v/>
      </c>
      <c r="P1645" s="109" t="s">
        <v>54</v>
      </c>
      <c r="Q1645" s="110">
        <f t="shared" si="50"/>
        <v>8324</v>
      </c>
      <c r="R1645" s="111">
        <f t="shared" ca="1" si="51"/>
        <v>1649</v>
      </c>
      <c r="S1645" s="119"/>
      <c r="T1645" s="120"/>
      <c r="U1645" s="114" t="e">
        <f>VLOOKUP(C1645,Лист2!A$1:B$899,2,FALSE)</f>
        <v>#N/A</v>
      </c>
      <c r="V1645" s="114"/>
      <c r="W1645" s="114"/>
      <c r="X1645" s="114"/>
      <c r="Y1645" s="114"/>
      <c r="Z1645" s="114"/>
    </row>
    <row r="1646" spans="1:26" customFormat="1" ht="17.25" thickBot="1" x14ac:dyDescent="0.3">
      <c r="A1646" s="138"/>
      <c r="B1646" s="225"/>
      <c r="C1646" s="115"/>
      <c r="D1646" s="134" t="s">
        <v>28</v>
      </c>
      <c r="E1646" s="144"/>
      <c r="F1646" s="131"/>
      <c r="G1646" s="131"/>
      <c r="H1646" s="131"/>
      <c r="I1646" s="131"/>
      <c r="J1646" s="131"/>
      <c r="K1646" s="131"/>
      <c r="L1646" s="131"/>
      <c r="M1646" s="131"/>
      <c r="N1646" s="131"/>
      <c r="O1646" s="118" t="str">
        <f ca="1">IF(D1646="цвет",SUM(O1647:INDIRECT("N"&amp;R1646)),IF(SUM(E1646:N1646)=0,"",SUM(E1646:N1646)))</f>
        <v/>
      </c>
      <c r="P1646" s="109" t="s">
        <v>54</v>
      </c>
      <c r="Q1646" s="110">
        <f t="shared" si="50"/>
        <v>8324</v>
      </c>
      <c r="R1646" s="111">
        <f t="shared" ca="1" si="51"/>
        <v>1649</v>
      </c>
      <c r="S1646" s="119"/>
      <c r="T1646" s="120"/>
      <c r="U1646" s="114" t="e">
        <f>VLOOKUP(C1646,Лист2!A$1:B$899,2,FALSE)</f>
        <v>#N/A</v>
      </c>
      <c r="V1646" s="114"/>
      <c r="W1646" s="114"/>
      <c r="X1646" s="114"/>
      <c r="Y1646" s="114"/>
      <c r="Z1646" s="114"/>
    </row>
    <row r="1647" spans="1:26" customFormat="1" ht="17.25" thickBot="1" x14ac:dyDescent="0.3">
      <c r="A1647" s="138"/>
      <c r="B1647" s="238"/>
      <c r="C1647" s="115"/>
      <c r="D1647" s="134" t="s">
        <v>31</v>
      </c>
      <c r="E1647" s="131"/>
      <c r="F1647" s="131"/>
      <c r="G1647" s="131"/>
      <c r="H1647" s="131"/>
      <c r="I1647" s="131"/>
      <c r="J1647" s="131"/>
      <c r="K1647" s="131"/>
      <c r="L1647" s="131"/>
      <c r="M1647" s="131"/>
      <c r="N1647" s="131"/>
      <c r="O1647" s="118" t="str">
        <f ca="1">IF(D1647="цвет",SUM(O1648:INDIRECT("N"&amp;R1647)),IF(SUM(E1647:N1647)=0,"",SUM(E1647:N1647)))</f>
        <v/>
      </c>
      <c r="P1647" s="109" t="s">
        <v>54</v>
      </c>
      <c r="Q1647" s="110">
        <f t="shared" si="50"/>
        <v>8324</v>
      </c>
      <c r="R1647" s="111">
        <f t="shared" ca="1" si="51"/>
        <v>1649</v>
      </c>
      <c r="S1647" s="119"/>
      <c r="T1647" s="120"/>
      <c r="U1647" s="114" t="e">
        <f>VLOOKUP(C1647,Лист2!A$1:B$899,2,FALSE)</f>
        <v>#N/A</v>
      </c>
      <c r="V1647" s="114"/>
      <c r="W1647" s="114"/>
      <c r="X1647" s="114"/>
      <c r="Y1647" s="114"/>
      <c r="Z1647" s="114"/>
    </row>
    <row r="1648" spans="1:26" customFormat="1" ht="100.5" customHeight="1" x14ac:dyDescent="0.25">
      <c r="A1648" s="138"/>
      <c r="B1648" s="238"/>
      <c r="C1648" s="115"/>
      <c r="D1648" s="227" t="s">
        <v>621</v>
      </c>
      <c r="E1648" s="228"/>
      <c r="F1648" s="228"/>
      <c r="G1648" s="228"/>
      <c r="H1648" s="228"/>
      <c r="I1648" s="228"/>
      <c r="J1648" s="228"/>
      <c r="K1648" s="228"/>
      <c r="L1648" s="228"/>
      <c r="M1648" s="228"/>
      <c r="N1648" s="229"/>
      <c r="O1648" s="118" t="str">
        <f ca="1">IF(D1648="цвет",SUM(O1649:INDIRECT("N"&amp;R1648)),IF(SUM(E1648:N1648)=0,"",SUM(E1648:N1648)))</f>
        <v/>
      </c>
      <c r="P1648" s="109" t="s">
        <v>54</v>
      </c>
      <c r="Q1648" s="110">
        <f t="shared" si="50"/>
        <v>8324</v>
      </c>
      <c r="R1648" s="111">
        <f t="shared" ca="1" si="51"/>
        <v>1649</v>
      </c>
      <c r="S1648" s="119"/>
      <c r="T1648" s="120"/>
      <c r="U1648" s="114" t="e">
        <f>VLOOKUP(C1648,Лист2!A$1:B$899,2,FALSE)</f>
        <v>#N/A</v>
      </c>
      <c r="V1648" s="114"/>
      <c r="W1648" s="114"/>
      <c r="X1648" s="114"/>
      <c r="Y1648" s="114"/>
      <c r="Z1648" s="114"/>
    </row>
    <row r="1649" spans="1:26" customFormat="1" ht="17.45" customHeight="1" thickBot="1" x14ac:dyDescent="0.3">
      <c r="A1649" s="138"/>
      <c r="B1649" s="226"/>
      <c r="C1649" s="121"/>
      <c r="D1649" s="219" t="str">
        <f>HYPERLINK("https://miamia.ru/search/index.php?q="&amp;Q1649&amp;"&amp;s=Поиск?utm_source=Excel&amp;utm_medium=Nalichie&amp;utm_content="&amp;Q1649&amp;"","Посмотреть большую фотографию на сайте")</f>
        <v>Посмотреть большую фотографию на сайте</v>
      </c>
      <c r="E1649" s="220"/>
      <c r="F1649" s="220"/>
      <c r="G1649" s="220"/>
      <c r="H1649" s="220"/>
      <c r="I1649" s="220"/>
      <c r="J1649" s="220"/>
      <c r="K1649" s="220"/>
      <c r="L1649" s="220"/>
      <c r="M1649" s="220"/>
      <c r="N1649" s="221"/>
      <c r="O1649" s="118" t="str">
        <f ca="1">IF(D1649="цвет",SUM(O1650:INDIRECT("N"&amp;R1649)),IF(SUM(E1649:N1649)=0,"",SUM(E1649:N1649)))</f>
        <v/>
      </c>
      <c r="P1649" s="109" t="s">
        <v>54</v>
      </c>
      <c r="Q1649" s="110">
        <f t="shared" si="50"/>
        <v>8324</v>
      </c>
      <c r="R1649" s="111">
        <f t="shared" ca="1" si="51"/>
        <v>1649</v>
      </c>
      <c r="S1649" s="119"/>
      <c r="T1649" s="120"/>
      <c r="U1649" s="114" t="e">
        <f>VLOOKUP(C1649,Лист2!A$1:B$899,2,FALSE)</f>
        <v>#N/A</v>
      </c>
      <c r="V1649" s="114"/>
      <c r="W1649" s="114"/>
      <c r="X1649" s="114"/>
      <c r="Y1649" s="114"/>
      <c r="Z1649" s="114"/>
    </row>
    <row r="1650" spans="1:26" customFormat="1" ht="17.25" thickBot="1" x14ac:dyDescent="0.3">
      <c r="A1650" s="138"/>
      <c r="B1650" s="237" t="s">
        <v>618</v>
      </c>
      <c r="C1650" s="132">
        <v>8326</v>
      </c>
      <c r="D1650" s="133" t="s">
        <v>9</v>
      </c>
      <c r="E1650" s="105" t="s">
        <v>10</v>
      </c>
      <c r="F1650" s="106" t="s">
        <v>11</v>
      </c>
      <c r="G1650" s="106" t="s">
        <v>12</v>
      </c>
      <c r="H1650" s="106" t="s">
        <v>13</v>
      </c>
      <c r="I1650" s="106" t="s">
        <v>14</v>
      </c>
      <c r="J1650" s="106"/>
      <c r="K1650" s="106"/>
      <c r="L1650" s="106"/>
      <c r="M1650" s="106"/>
      <c r="N1650" s="107"/>
      <c r="O1650" s="108">
        <f ca="1">IF(D1650="цвет",SUM(O1651:INDIRECT("N"&amp;R1650)),IF(SUM(E1650:N1650)=0,"",SUM(E1650:N1650)))</f>
        <v>0</v>
      </c>
      <c r="P1650" s="109">
        <v>1161</v>
      </c>
      <c r="Q1650" s="110">
        <f t="shared" si="50"/>
        <v>8326</v>
      </c>
      <c r="R1650" s="111">
        <f t="shared" ca="1" si="51"/>
        <v>1654</v>
      </c>
      <c r="S1650" s="112">
        <f>IF(U1650&gt;0,ROUND((U1650),0),ROUND((P1650*$P$1),0))</f>
        <v>490</v>
      </c>
      <c r="T1650" s="113">
        <f ca="1">O1650*S1650</f>
        <v>0</v>
      </c>
      <c r="U1650" s="114">
        <f>VLOOKUP(C1650,Лист2!A$1:B$899,2,FALSE)</f>
        <v>490</v>
      </c>
      <c r="V1650" s="114"/>
      <c r="W1650" s="114"/>
      <c r="X1650" s="114"/>
      <c r="Y1650" s="114"/>
      <c r="Z1650" s="114"/>
    </row>
    <row r="1651" spans="1:26" customFormat="1" ht="17.25" thickBot="1" x14ac:dyDescent="0.3">
      <c r="A1651" s="138"/>
      <c r="B1651" s="225"/>
      <c r="C1651" s="115"/>
      <c r="D1651" s="134" t="s">
        <v>28</v>
      </c>
      <c r="E1651" s="275"/>
      <c r="F1651" s="131"/>
      <c r="G1651" s="131"/>
      <c r="H1651" s="131"/>
      <c r="I1651" s="131"/>
      <c r="J1651" s="131"/>
      <c r="K1651" s="131"/>
      <c r="L1651" s="131"/>
      <c r="M1651" s="131"/>
      <c r="N1651" s="131"/>
      <c r="O1651" s="118" t="str">
        <f ca="1">IF(D1651="цвет",SUM(O1652:INDIRECT("N"&amp;R1651)),IF(SUM(E1651:N1651)=0,"",SUM(E1651:N1651)))</f>
        <v/>
      </c>
      <c r="P1651" s="109" t="s">
        <v>54</v>
      </c>
      <c r="Q1651" s="110">
        <f t="shared" si="50"/>
        <v>8326</v>
      </c>
      <c r="R1651" s="111">
        <f t="shared" ca="1" si="51"/>
        <v>1654</v>
      </c>
      <c r="S1651" s="119"/>
      <c r="T1651" s="120"/>
      <c r="U1651" s="114" t="e">
        <f>VLOOKUP(C1651,Лист2!A$1:B$899,2,FALSE)</f>
        <v>#N/A</v>
      </c>
      <c r="V1651" s="114"/>
      <c r="W1651" s="114"/>
      <c r="X1651" s="114"/>
      <c r="Y1651" s="114"/>
      <c r="Z1651" s="114"/>
    </row>
    <row r="1652" spans="1:26" customFormat="1" ht="17.25" thickBot="1" x14ac:dyDescent="0.3">
      <c r="A1652" s="138"/>
      <c r="B1652" s="225"/>
      <c r="C1652" s="115"/>
      <c r="D1652" s="134" t="s">
        <v>33</v>
      </c>
      <c r="E1652" s="131"/>
      <c r="F1652" s="131"/>
      <c r="G1652" s="131"/>
      <c r="H1652" s="131"/>
      <c r="I1652" s="131"/>
      <c r="J1652" s="131"/>
      <c r="K1652" s="131"/>
      <c r="L1652" s="131"/>
      <c r="M1652" s="131"/>
      <c r="N1652" s="131"/>
      <c r="O1652" s="118" t="str">
        <f ca="1">IF(D1652="цвет",SUM(O1653:INDIRECT("N"&amp;R1652)),IF(SUM(E1652:N1652)=0,"",SUM(E1652:N1652)))</f>
        <v/>
      </c>
      <c r="P1652" s="109" t="s">
        <v>54</v>
      </c>
      <c r="Q1652" s="110">
        <f t="shared" si="50"/>
        <v>8326</v>
      </c>
      <c r="R1652" s="111">
        <f t="shared" ca="1" si="51"/>
        <v>1654</v>
      </c>
      <c r="S1652" s="119"/>
      <c r="T1652" s="120"/>
      <c r="U1652" s="114" t="e">
        <f>VLOOKUP(C1652,Лист2!A$1:B$899,2,FALSE)</f>
        <v>#N/A</v>
      </c>
      <c r="V1652" s="114"/>
      <c r="W1652" s="114"/>
      <c r="X1652" s="114"/>
      <c r="Y1652" s="114"/>
      <c r="Z1652" s="114"/>
    </row>
    <row r="1653" spans="1:26" customFormat="1" ht="117.75" customHeight="1" x14ac:dyDescent="0.25">
      <c r="A1653" s="138"/>
      <c r="B1653" s="225"/>
      <c r="C1653" s="115"/>
      <c r="D1653" s="227" t="s">
        <v>622</v>
      </c>
      <c r="E1653" s="228"/>
      <c r="F1653" s="228"/>
      <c r="G1653" s="228"/>
      <c r="H1653" s="228"/>
      <c r="I1653" s="228"/>
      <c r="J1653" s="228"/>
      <c r="K1653" s="228"/>
      <c r="L1653" s="228"/>
      <c r="M1653" s="228"/>
      <c r="N1653" s="229"/>
      <c r="O1653" s="118" t="str">
        <f ca="1">IF(D1653="цвет",SUM(O1654:INDIRECT("N"&amp;R1653)),IF(SUM(E1653:N1653)=0,"",SUM(E1653:N1653)))</f>
        <v/>
      </c>
      <c r="P1653" s="109" t="s">
        <v>54</v>
      </c>
      <c r="Q1653" s="110">
        <f t="shared" si="50"/>
        <v>8326</v>
      </c>
      <c r="R1653" s="111">
        <f t="shared" ca="1" si="51"/>
        <v>1654</v>
      </c>
      <c r="S1653" s="119"/>
      <c r="T1653" s="120"/>
      <c r="U1653" s="114" t="e">
        <f>VLOOKUP(C1653,Лист2!A$1:B$899,2,FALSE)</f>
        <v>#N/A</v>
      </c>
      <c r="V1653" s="114"/>
      <c r="W1653" s="114"/>
      <c r="X1653" s="114"/>
      <c r="Y1653" s="114"/>
      <c r="Z1653" s="114"/>
    </row>
    <row r="1654" spans="1:26" customFormat="1" ht="17.45" customHeight="1" thickBot="1" x14ac:dyDescent="0.3">
      <c r="A1654" s="138"/>
      <c r="B1654" s="239"/>
      <c r="C1654" s="121"/>
      <c r="D1654" s="219" t="str">
        <f>HYPERLINK("https://miamia.ru/search/index.php?q="&amp;Q1654&amp;"&amp;s=Поиск?utm_source=Excel&amp;utm_medium=Nalichie&amp;utm_content="&amp;Q1654&amp;"","Посмотреть большую фотографию на сайте")</f>
        <v>Посмотреть большую фотографию на сайте</v>
      </c>
      <c r="E1654" s="220"/>
      <c r="F1654" s="220"/>
      <c r="G1654" s="220"/>
      <c r="H1654" s="220"/>
      <c r="I1654" s="220"/>
      <c r="J1654" s="220"/>
      <c r="K1654" s="220"/>
      <c r="L1654" s="220"/>
      <c r="M1654" s="220"/>
      <c r="N1654" s="221"/>
      <c r="O1654" s="118" t="str">
        <f ca="1">IF(D1654="цвет",SUM(O1655:INDIRECT("N"&amp;R1654)),IF(SUM(E1654:N1654)=0,"",SUM(E1654:N1654)))</f>
        <v/>
      </c>
      <c r="P1654" s="109" t="s">
        <v>54</v>
      </c>
      <c r="Q1654" s="110">
        <f t="shared" si="50"/>
        <v>8326</v>
      </c>
      <c r="R1654" s="111">
        <f t="shared" ca="1" si="51"/>
        <v>1654</v>
      </c>
      <c r="S1654" s="119"/>
      <c r="T1654" s="120"/>
      <c r="U1654" s="114" t="e">
        <f>VLOOKUP(C1654,Лист2!A$1:B$899,2,FALSE)</f>
        <v>#N/A</v>
      </c>
      <c r="V1654" s="114"/>
      <c r="W1654" s="114"/>
      <c r="X1654" s="114"/>
      <c r="Y1654" s="114"/>
      <c r="Z1654" s="114"/>
    </row>
    <row r="1655" spans="1:26" customFormat="1" ht="17.25" thickBot="1" x14ac:dyDescent="0.3">
      <c r="A1655" s="138"/>
      <c r="B1655" s="237" t="s">
        <v>618</v>
      </c>
      <c r="C1655" s="132">
        <v>8327</v>
      </c>
      <c r="D1655" s="133" t="s">
        <v>9</v>
      </c>
      <c r="E1655" s="105" t="s">
        <v>10</v>
      </c>
      <c r="F1655" s="106" t="s">
        <v>11</v>
      </c>
      <c r="G1655" s="106" t="s">
        <v>12</v>
      </c>
      <c r="H1655" s="106" t="s">
        <v>13</v>
      </c>
      <c r="I1655" s="106" t="s">
        <v>14</v>
      </c>
      <c r="J1655" s="106" t="s">
        <v>15</v>
      </c>
      <c r="K1655" s="106"/>
      <c r="L1655" s="106"/>
      <c r="M1655" s="106"/>
      <c r="N1655" s="107"/>
      <c r="O1655" s="108">
        <f ca="1">IF(D1655="цвет",SUM(O1656:INDIRECT("N"&amp;R1655)),IF(SUM(E1655:N1655)=0,"",SUM(E1655:N1655)))</f>
        <v>0</v>
      </c>
      <c r="P1655" s="109">
        <v>1031</v>
      </c>
      <c r="Q1655" s="110">
        <f t="shared" si="50"/>
        <v>8327</v>
      </c>
      <c r="R1655" s="111">
        <f t="shared" ca="1" si="51"/>
        <v>1661</v>
      </c>
      <c r="S1655" s="112">
        <f>IF(U1655&gt;0,ROUND((U1655),0),ROUND((P1655*$P$1),0))</f>
        <v>490</v>
      </c>
      <c r="T1655" s="113">
        <f ca="1">O1655*S1655</f>
        <v>0</v>
      </c>
      <c r="U1655" s="114">
        <f>VLOOKUP(C1655,Лист2!A$1:B$899,2,FALSE)</f>
        <v>490</v>
      </c>
      <c r="V1655" s="114"/>
      <c r="W1655" s="114"/>
      <c r="X1655" s="114"/>
      <c r="Y1655" s="114"/>
      <c r="Z1655" s="114"/>
    </row>
    <row r="1656" spans="1:26" customFormat="1" ht="17.25" thickBot="1" x14ac:dyDescent="0.3">
      <c r="A1656" s="138"/>
      <c r="B1656" s="225"/>
      <c r="C1656" s="115"/>
      <c r="D1656" s="134" t="s">
        <v>33</v>
      </c>
      <c r="E1656" s="131"/>
      <c r="F1656" s="131"/>
      <c r="G1656" s="131"/>
      <c r="H1656" s="131"/>
      <c r="I1656" s="131"/>
      <c r="J1656" s="131"/>
      <c r="K1656" s="131"/>
      <c r="L1656" s="131"/>
      <c r="M1656" s="131"/>
      <c r="N1656" s="131"/>
      <c r="O1656" s="118" t="str">
        <f ca="1">IF(D1656="цвет",SUM(O1657:INDIRECT("N"&amp;R1656)),IF(SUM(E1656:N1656)=0,"",SUM(E1656:N1656)))</f>
        <v/>
      </c>
      <c r="P1656" s="109" t="s">
        <v>54</v>
      </c>
      <c r="Q1656" s="110">
        <f t="shared" si="50"/>
        <v>8327</v>
      </c>
      <c r="R1656" s="111">
        <f t="shared" ca="1" si="51"/>
        <v>1661</v>
      </c>
      <c r="S1656" s="119"/>
      <c r="T1656" s="120"/>
      <c r="U1656" s="114" t="e">
        <f>VLOOKUP(C1656,Лист2!A$1:B$899,2,FALSE)</f>
        <v>#N/A</v>
      </c>
      <c r="V1656" s="114"/>
      <c r="W1656" s="114"/>
      <c r="X1656" s="114"/>
      <c r="Y1656" s="114"/>
      <c r="Z1656" s="114"/>
    </row>
    <row r="1657" spans="1:26" customFormat="1" ht="17.25" thickBot="1" x14ac:dyDescent="0.3">
      <c r="A1657" s="138"/>
      <c r="B1657" s="225"/>
      <c r="C1657" s="115"/>
      <c r="D1657" s="134" t="s">
        <v>28</v>
      </c>
      <c r="E1657" s="131"/>
      <c r="F1657" s="131"/>
      <c r="G1657" s="131"/>
      <c r="H1657" s="131"/>
      <c r="I1657" s="131"/>
      <c r="J1657" s="131"/>
      <c r="K1657" s="131"/>
      <c r="L1657" s="131"/>
      <c r="M1657" s="131"/>
      <c r="N1657" s="131"/>
      <c r="O1657" s="118" t="str">
        <f ca="1">IF(D1657="цвет",SUM(O1658:INDIRECT("N"&amp;R1657)),IF(SUM(E1657:N1657)=0,"",SUM(E1657:N1657)))</f>
        <v/>
      </c>
      <c r="P1657" s="109" t="s">
        <v>54</v>
      </c>
      <c r="Q1657" s="110">
        <f t="shared" si="50"/>
        <v>8327</v>
      </c>
      <c r="R1657" s="111">
        <f t="shared" ca="1" si="51"/>
        <v>1661</v>
      </c>
      <c r="S1657" s="119"/>
      <c r="T1657" s="120"/>
      <c r="U1657" s="114" t="e">
        <f>VLOOKUP(C1657,Лист2!A$1:B$899,2,FALSE)</f>
        <v>#N/A</v>
      </c>
      <c r="V1657" s="114"/>
      <c r="W1657" s="114"/>
      <c r="X1657" s="114"/>
      <c r="Y1657" s="114"/>
      <c r="Z1657" s="114"/>
    </row>
    <row r="1658" spans="1:26" customFormat="1" ht="17.25" thickBot="1" x14ac:dyDescent="0.3">
      <c r="A1658" s="138"/>
      <c r="B1658" s="225"/>
      <c r="C1658" s="115"/>
      <c r="D1658" s="134" t="s">
        <v>31</v>
      </c>
      <c r="E1658" s="131"/>
      <c r="F1658" s="131"/>
      <c r="G1658" s="131"/>
      <c r="H1658" s="131"/>
      <c r="I1658" s="131"/>
      <c r="J1658" s="131"/>
      <c r="K1658" s="131"/>
      <c r="L1658" s="131"/>
      <c r="M1658" s="131"/>
      <c r="N1658" s="131"/>
      <c r="O1658" s="118" t="str">
        <f ca="1">IF(D1658="цвет",SUM(O1659:INDIRECT("N"&amp;R1658)),IF(SUM(E1658:N1658)=0,"",SUM(E1658:N1658)))</f>
        <v/>
      </c>
      <c r="P1658" s="109" t="s">
        <v>54</v>
      </c>
      <c r="Q1658" s="110">
        <f t="shared" si="50"/>
        <v>8327</v>
      </c>
      <c r="R1658" s="111">
        <f t="shared" ca="1" si="51"/>
        <v>1661</v>
      </c>
      <c r="S1658" s="119"/>
      <c r="T1658" s="120"/>
      <c r="U1658" s="114" t="e">
        <f>VLOOKUP(C1658,Лист2!A$1:B$899,2,FALSE)</f>
        <v>#N/A</v>
      </c>
      <c r="V1658" s="114"/>
      <c r="W1658" s="114"/>
      <c r="X1658" s="114"/>
      <c r="Y1658" s="114"/>
      <c r="Z1658" s="114"/>
    </row>
    <row r="1659" spans="1:26" customFormat="1" ht="17.25" thickBot="1" x14ac:dyDescent="0.3">
      <c r="A1659" s="138"/>
      <c r="B1659" s="238"/>
      <c r="C1659" s="115"/>
      <c r="D1659" s="134" t="s">
        <v>42</v>
      </c>
      <c r="E1659" s="275"/>
      <c r="F1659" s="131"/>
      <c r="G1659" s="131"/>
      <c r="H1659" s="131"/>
      <c r="I1659" s="131"/>
      <c r="J1659" s="131"/>
      <c r="K1659" s="131"/>
      <c r="L1659" s="131"/>
      <c r="M1659" s="131"/>
      <c r="N1659" s="131"/>
      <c r="O1659" s="118" t="str">
        <f ca="1">IF(D1659="цвет",SUM(O1660:INDIRECT("N"&amp;R1659)),IF(SUM(E1659:N1659)=0,"",SUM(E1659:N1659)))</f>
        <v/>
      </c>
      <c r="P1659" s="109" t="s">
        <v>54</v>
      </c>
      <c r="Q1659" s="110">
        <f t="shared" si="50"/>
        <v>8327</v>
      </c>
      <c r="R1659" s="111">
        <f t="shared" ca="1" si="51"/>
        <v>1661</v>
      </c>
      <c r="S1659" s="119"/>
      <c r="T1659" s="120"/>
      <c r="U1659" s="114" t="e">
        <f>VLOOKUP(C1659,Лист2!A$1:B$899,2,FALSE)</f>
        <v>#N/A</v>
      </c>
      <c r="V1659" s="114"/>
      <c r="W1659" s="114"/>
      <c r="X1659" s="114"/>
      <c r="Y1659" s="114"/>
      <c r="Z1659" s="114"/>
    </row>
    <row r="1660" spans="1:26" customFormat="1" ht="82.5" customHeight="1" x14ac:dyDescent="0.25">
      <c r="A1660" s="138"/>
      <c r="B1660" s="238"/>
      <c r="C1660" s="115"/>
      <c r="D1660" s="227" t="s">
        <v>623</v>
      </c>
      <c r="E1660" s="228"/>
      <c r="F1660" s="228"/>
      <c r="G1660" s="228"/>
      <c r="H1660" s="228"/>
      <c r="I1660" s="228"/>
      <c r="J1660" s="228"/>
      <c r="K1660" s="228"/>
      <c r="L1660" s="228"/>
      <c r="M1660" s="228"/>
      <c r="N1660" s="229"/>
      <c r="O1660" s="118" t="str">
        <f ca="1">IF(D1660="цвет",SUM(O1661:INDIRECT("N"&amp;R1660)),IF(SUM(E1660:N1660)=0,"",SUM(E1660:N1660)))</f>
        <v/>
      </c>
      <c r="P1660" s="109" t="s">
        <v>54</v>
      </c>
      <c r="Q1660" s="110">
        <f t="shared" si="50"/>
        <v>8327</v>
      </c>
      <c r="R1660" s="111">
        <f t="shared" ca="1" si="51"/>
        <v>1661</v>
      </c>
      <c r="S1660" s="119"/>
      <c r="T1660" s="120"/>
      <c r="U1660" s="114" t="e">
        <f>VLOOKUP(C1660,Лист2!A$1:B$899,2,FALSE)</f>
        <v>#N/A</v>
      </c>
      <c r="V1660" s="114"/>
      <c r="W1660" s="114"/>
      <c r="X1660" s="114"/>
      <c r="Y1660" s="114"/>
      <c r="Z1660" s="114"/>
    </row>
    <row r="1661" spans="1:26" customFormat="1" ht="17.45" customHeight="1" thickBot="1" x14ac:dyDescent="0.3">
      <c r="A1661" s="138"/>
      <c r="B1661" s="226"/>
      <c r="C1661" s="121"/>
      <c r="D1661" s="219" t="str">
        <f>HYPERLINK("https://miamia.ru/search/index.php?q="&amp;Q1661&amp;"&amp;s=Поиск?utm_source=Excel&amp;utm_medium=Nalichie&amp;utm_content="&amp;Q1661&amp;"","Посмотреть большую фотографию на сайте")</f>
        <v>Посмотреть большую фотографию на сайте</v>
      </c>
      <c r="E1661" s="220"/>
      <c r="F1661" s="220"/>
      <c r="G1661" s="220"/>
      <c r="H1661" s="220"/>
      <c r="I1661" s="220"/>
      <c r="J1661" s="220"/>
      <c r="K1661" s="220"/>
      <c r="L1661" s="220"/>
      <c r="M1661" s="220"/>
      <c r="N1661" s="221"/>
      <c r="O1661" s="118" t="str">
        <f ca="1">IF(D1661="цвет",SUM(O1662:INDIRECT("N"&amp;R1661)),IF(SUM(E1661:N1661)=0,"",SUM(E1661:N1661)))</f>
        <v/>
      </c>
      <c r="P1661" s="109" t="s">
        <v>54</v>
      </c>
      <c r="Q1661" s="110">
        <f t="shared" si="50"/>
        <v>8327</v>
      </c>
      <c r="R1661" s="111">
        <f t="shared" ca="1" si="51"/>
        <v>1661</v>
      </c>
      <c r="S1661" s="119"/>
      <c r="T1661" s="120"/>
      <c r="U1661" s="114" t="e">
        <f>VLOOKUP(C1661,Лист2!A$1:B$899,2,FALSE)</f>
        <v>#N/A</v>
      </c>
      <c r="V1661" s="114"/>
      <c r="W1661" s="114"/>
      <c r="X1661" s="114"/>
      <c r="Y1661" s="114"/>
      <c r="Z1661" s="114"/>
    </row>
    <row r="1662" spans="1:26" customFormat="1" ht="17.25" thickBot="1" x14ac:dyDescent="0.3">
      <c r="A1662" s="138"/>
      <c r="B1662" s="237" t="s">
        <v>618</v>
      </c>
      <c r="C1662" s="132">
        <v>8328</v>
      </c>
      <c r="D1662" s="133" t="s">
        <v>9</v>
      </c>
      <c r="E1662" s="105" t="s">
        <v>10</v>
      </c>
      <c r="F1662" s="106" t="s">
        <v>11</v>
      </c>
      <c r="G1662" s="106" t="s">
        <v>12</v>
      </c>
      <c r="H1662" s="106" t="s">
        <v>13</v>
      </c>
      <c r="I1662" s="106" t="s">
        <v>14</v>
      </c>
      <c r="J1662" s="106" t="s">
        <v>15</v>
      </c>
      <c r="K1662" s="106"/>
      <c r="L1662" s="106"/>
      <c r="M1662" s="106"/>
      <c r="N1662" s="107"/>
      <c r="O1662" s="108">
        <f ca="1">IF(D1662="цвет",SUM(O1663:INDIRECT("N"&amp;R1662)),IF(SUM(E1662:N1662)=0,"",SUM(E1662:N1662)))</f>
        <v>0</v>
      </c>
      <c r="P1662" s="109">
        <v>1031</v>
      </c>
      <c r="Q1662" s="110">
        <f t="shared" si="50"/>
        <v>8328</v>
      </c>
      <c r="R1662" s="111">
        <f t="shared" ca="1" si="51"/>
        <v>1668</v>
      </c>
      <c r="S1662" s="112">
        <f>IF(U1662&gt;0,ROUND((U1662),0),ROUND((P1662*$P$1),0))</f>
        <v>490</v>
      </c>
      <c r="T1662" s="113">
        <f ca="1">O1662*S1662</f>
        <v>0</v>
      </c>
      <c r="U1662" s="114">
        <f>VLOOKUP(C1662,Лист2!A$1:B$899,2,FALSE)</f>
        <v>490</v>
      </c>
      <c r="V1662" s="114"/>
      <c r="W1662" s="114"/>
      <c r="X1662" s="114"/>
      <c r="Y1662" s="114"/>
      <c r="Z1662" s="114"/>
    </row>
    <row r="1663" spans="1:26" customFormat="1" ht="17.25" thickBot="1" x14ac:dyDescent="0.3">
      <c r="A1663" s="138"/>
      <c r="B1663" s="225"/>
      <c r="C1663" s="115"/>
      <c r="D1663" s="134" t="s">
        <v>33</v>
      </c>
      <c r="E1663" s="131"/>
      <c r="F1663" s="131"/>
      <c r="G1663" s="131"/>
      <c r="H1663" s="131"/>
      <c r="I1663" s="131"/>
      <c r="J1663" s="131"/>
      <c r="K1663" s="131"/>
      <c r="L1663" s="131"/>
      <c r="M1663" s="131"/>
      <c r="N1663" s="131"/>
      <c r="O1663" s="118" t="str">
        <f ca="1">IF(D1663="цвет",SUM(O1664:INDIRECT("N"&amp;R1663)),IF(SUM(E1663:N1663)=0,"",SUM(E1663:N1663)))</f>
        <v/>
      </c>
      <c r="P1663" s="109" t="s">
        <v>54</v>
      </c>
      <c r="Q1663" s="110">
        <f t="shared" si="50"/>
        <v>8328</v>
      </c>
      <c r="R1663" s="111">
        <f t="shared" ca="1" si="51"/>
        <v>1668</v>
      </c>
      <c r="S1663" s="119"/>
      <c r="T1663" s="120"/>
      <c r="U1663" s="114" t="e">
        <f>VLOOKUP(C1663,Лист2!A$1:B$899,2,FALSE)</f>
        <v>#N/A</v>
      </c>
      <c r="V1663" s="114"/>
      <c r="W1663" s="114"/>
      <c r="X1663" s="114"/>
      <c r="Y1663" s="114"/>
      <c r="Z1663" s="114"/>
    </row>
    <row r="1664" spans="1:26" customFormat="1" ht="17.25" thickBot="1" x14ac:dyDescent="0.3">
      <c r="A1664" s="138"/>
      <c r="B1664" s="225"/>
      <c r="C1664" s="115"/>
      <c r="D1664" s="134" t="s">
        <v>28</v>
      </c>
      <c r="E1664" s="131"/>
      <c r="F1664" s="131"/>
      <c r="G1664" s="131"/>
      <c r="H1664" s="131"/>
      <c r="I1664" s="131"/>
      <c r="J1664" s="131"/>
      <c r="K1664" s="131"/>
      <c r="L1664" s="131"/>
      <c r="M1664" s="131"/>
      <c r="N1664" s="131"/>
      <c r="O1664" s="118" t="str">
        <f ca="1">IF(D1664="цвет",SUM(O1665:INDIRECT("N"&amp;R1664)),IF(SUM(E1664:N1664)=0,"",SUM(E1664:N1664)))</f>
        <v/>
      </c>
      <c r="P1664" s="109" t="s">
        <v>54</v>
      </c>
      <c r="Q1664" s="110">
        <f t="shared" si="50"/>
        <v>8328</v>
      </c>
      <c r="R1664" s="111">
        <f t="shared" ca="1" si="51"/>
        <v>1668</v>
      </c>
      <c r="S1664" s="119"/>
      <c r="T1664" s="120"/>
      <c r="U1664" s="114" t="e">
        <f>VLOOKUP(C1664,Лист2!A$1:B$899,2,FALSE)</f>
        <v>#N/A</v>
      </c>
      <c r="V1664" s="114"/>
      <c r="W1664" s="114"/>
      <c r="X1664" s="114"/>
      <c r="Y1664" s="114"/>
      <c r="Z1664" s="114"/>
    </row>
    <row r="1665" spans="1:26" customFormat="1" ht="17.25" thickBot="1" x14ac:dyDescent="0.3">
      <c r="A1665" s="138"/>
      <c r="B1665" s="225"/>
      <c r="C1665" s="115"/>
      <c r="D1665" s="134" t="s">
        <v>31</v>
      </c>
      <c r="E1665" s="131"/>
      <c r="F1665" s="131"/>
      <c r="G1665" s="131"/>
      <c r="H1665" s="131"/>
      <c r="I1665" s="131"/>
      <c r="J1665" s="131"/>
      <c r="K1665" s="131"/>
      <c r="L1665" s="131"/>
      <c r="M1665" s="131"/>
      <c r="N1665" s="131"/>
      <c r="O1665" s="118" t="str">
        <f ca="1">IF(D1665="цвет",SUM(O1666:INDIRECT("N"&amp;R1665)),IF(SUM(E1665:N1665)=0,"",SUM(E1665:N1665)))</f>
        <v/>
      </c>
      <c r="P1665" s="109" t="s">
        <v>54</v>
      </c>
      <c r="Q1665" s="110">
        <f t="shared" si="50"/>
        <v>8328</v>
      </c>
      <c r="R1665" s="111">
        <f t="shared" ca="1" si="51"/>
        <v>1668</v>
      </c>
      <c r="S1665" s="119"/>
      <c r="T1665" s="120"/>
      <c r="U1665" s="114" t="e">
        <f>VLOOKUP(C1665,Лист2!A$1:B$899,2,FALSE)</f>
        <v>#N/A</v>
      </c>
      <c r="V1665" s="114"/>
      <c r="W1665" s="114"/>
      <c r="X1665" s="114"/>
      <c r="Y1665" s="114"/>
      <c r="Z1665" s="114"/>
    </row>
    <row r="1666" spans="1:26" customFormat="1" ht="17.25" thickBot="1" x14ac:dyDescent="0.3">
      <c r="A1666" s="138"/>
      <c r="B1666" s="238"/>
      <c r="C1666" s="115"/>
      <c r="D1666" s="134" t="s">
        <v>42</v>
      </c>
      <c r="E1666" s="275"/>
      <c r="F1666" s="131"/>
      <c r="G1666" s="131"/>
      <c r="H1666" s="131"/>
      <c r="I1666" s="131"/>
      <c r="J1666" s="131"/>
      <c r="K1666" s="131"/>
      <c r="L1666" s="131"/>
      <c r="M1666" s="131"/>
      <c r="N1666" s="131"/>
      <c r="O1666" s="118" t="str">
        <f ca="1">IF(D1666="цвет",SUM(O1667:INDIRECT("N"&amp;R1666)),IF(SUM(E1666:N1666)=0,"",SUM(E1666:N1666)))</f>
        <v/>
      </c>
      <c r="P1666" s="109" t="s">
        <v>54</v>
      </c>
      <c r="Q1666" s="110">
        <f t="shared" si="50"/>
        <v>8328</v>
      </c>
      <c r="R1666" s="111">
        <f t="shared" ca="1" si="51"/>
        <v>1668</v>
      </c>
      <c r="S1666" s="119"/>
      <c r="T1666" s="120"/>
      <c r="U1666" s="114" t="e">
        <f>VLOOKUP(C1666,Лист2!A$1:B$899,2,FALSE)</f>
        <v>#N/A</v>
      </c>
      <c r="V1666" s="114"/>
      <c r="W1666" s="114"/>
      <c r="X1666" s="114"/>
      <c r="Y1666" s="114"/>
      <c r="Z1666" s="114"/>
    </row>
    <row r="1667" spans="1:26" customFormat="1" ht="81.75" customHeight="1" x14ac:dyDescent="0.25">
      <c r="A1667" s="138"/>
      <c r="B1667" s="238"/>
      <c r="C1667" s="115"/>
      <c r="D1667" s="227" t="s">
        <v>623</v>
      </c>
      <c r="E1667" s="228"/>
      <c r="F1667" s="228"/>
      <c r="G1667" s="228"/>
      <c r="H1667" s="228"/>
      <c r="I1667" s="228"/>
      <c r="J1667" s="228"/>
      <c r="K1667" s="228"/>
      <c r="L1667" s="228"/>
      <c r="M1667" s="228"/>
      <c r="N1667" s="229"/>
      <c r="O1667" s="118" t="str">
        <f ca="1">IF(D1667="цвет",SUM(O1668:INDIRECT("N"&amp;R1667)),IF(SUM(E1667:N1667)=0,"",SUM(E1667:N1667)))</f>
        <v/>
      </c>
      <c r="P1667" s="109" t="s">
        <v>54</v>
      </c>
      <c r="Q1667" s="110">
        <f t="shared" si="50"/>
        <v>8328</v>
      </c>
      <c r="R1667" s="111">
        <f t="shared" ca="1" si="51"/>
        <v>1668</v>
      </c>
      <c r="S1667" s="119"/>
      <c r="T1667" s="120"/>
      <c r="U1667" s="114" t="e">
        <f>VLOOKUP(C1667,Лист2!A$1:B$899,2,FALSE)</f>
        <v>#N/A</v>
      </c>
      <c r="V1667" s="114"/>
      <c r="W1667" s="114"/>
      <c r="X1667" s="114"/>
      <c r="Y1667" s="114"/>
      <c r="Z1667" s="114"/>
    </row>
    <row r="1668" spans="1:26" customFormat="1" ht="17.45" customHeight="1" thickBot="1" x14ac:dyDescent="0.3">
      <c r="A1668" s="138"/>
      <c r="B1668" s="226"/>
      <c r="C1668" s="121"/>
      <c r="D1668" s="219" t="str">
        <f>HYPERLINK("https://miamia.ru/search/index.php?q="&amp;Q1668&amp;"&amp;s=Поиск?utm_source=Excel&amp;utm_medium=Nalichie&amp;utm_content="&amp;Q1668&amp;"","Посмотреть большую фотографию на сайте")</f>
        <v>Посмотреть большую фотографию на сайте</v>
      </c>
      <c r="E1668" s="220"/>
      <c r="F1668" s="220"/>
      <c r="G1668" s="220"/>
      <c r="H1668" s="220"/>
      <c r="I1668" s="220"/>
      <c r="J1668" s="220"/>
      <c r="K1668" s="220"/>
      <c r="L1668" s="220"/>
      <c r="M1668" s="220"/>
      <c r="N1668" s="221"/>
      <c r="O1668" s="118" t="str">
        <f ca="1">IF(D1668="цвет",SUM(O1669:INDIRECT("N"&amp;R1668)),IF(SUM(E1668:N1668)=0,"",SUM(E1668:N1668)))</f>
        <v/>
      </c>
      <c r="P1668" s="109" t="s">
        <v>54</v>
      </c>
      <c r="Q1668" s="110">
        <f t="shared" si="50"/>
        <v>8328</v>
      </c>
      <c r="R1668" s="111">
        <f t="shared" ca="1" si="51"/>
        <v>1668</v>
      </c>
      <c r="S1668" s="119"/>
      <c r="T1668" s="120"/>
      <c r="U1668" s="114" t="e">
        <f>VLOOKUP(C1668,Лист2!A$1:B$899,2,FALSE)</f>
        <v>#N/A</v>
      </c>
      <c r="V1668" s="114"/>
      <c r="W1668" s="114"/>
      <c r="X1668" s="114"/>
      <c r="Y1668" s="114"/>
      <c r="Z1668" s="114"/>
    </row>
    <row r="1669" spans="1:26" customFormat="1" ht="17.25" thickBot="1" x14ac:dyDescent="0.3">
      <c r="A1669" s="138"/>
      <c r="B1669" s="237" t="s">
        <v>618</v>
      </c>
      <c r="C1669" s="132">
        <v>8329</v>
      </c>
      <c r="D1669" s="133" t="s">
        <v>9</v>
      </c>
      <c r="E1669" s="105" t="s">
        <v>10</v>
      </c>
      <c r="F1669" s="106" t="s">
        <v>11</v>
      </c>
      <c r="G1669" s="106" t="s">
        <v>12</v>
      </c>
      <c r="H1669" s="106" t="s">
        <v>13</v>
      </c>
      <c r="I1669" s="106" t="s">
        <v>14</v>
      </c>
      <c r="J1669" s="106" t="s">
        <v>15</v>
      </c>
      <c r="K1669" s="106"/>
      <c r="L1669" s="106"/>
      <c r="M1669" s="106"/>
      <c r="N1669" s="107"/>
      <c r="O1669" s="108">
        <f ca="1">IF(D1669="цвет",SUM(O1670:INDIRECT("N"&amp;R1669)),IF(SUM(E1669:N1669)=0,"",SUM(E1669:N1669)))</f>
        <v>0</v>
      </c>
      <c r="P1669" s="109">
        <v>1161</v>
      </c>
      <c r="Q1669" s="110">
        <f t="shared" si="50"/>
        <v>8329</v>
      </c>
      <c r="R1669" s="111">
        <f t="shared" ca="1" si="51"/>
        <v>1672</v>
      </c>
      <c r="S1669" s="112">
        <f>IF(U1669&gt;0,ROUND((U1669),0),ROUND((P1669*$P$1),0))</f>
        <v>490</v>
      </c>
      <c r="T1669" s="113">
        <f ca="1">O1669*S1669</f>
        <v>0</v>
      </c>
      <c r="U1669" s="114">
        <f>VLOOKUP(C1669,Лист2!A$1:B$899,2,FALSE)</f>
        <v>490</v>
      </c>
      <c r="V1669" s="114"/>
      <c r="W1669" s="114"/>
      <c r="X1669" s="114"/>
      <c r="Y1669" s="114"/>
      <c r="Z1669" s="114"/>
    </row>
    <row r="1670" spans="1:26" customFormat="1" ht="17.25" thickBot="1" x14ac:dyDescent="0.3">
      <c r="A1670" s="138"/>
      <c r="B1670" s="238"/>
      <c r="C1670" s="115"/>
      <c r="D1670" s="134" t="s">
        <v>42</v>
      </c>
      <c r="E1670" s="144"/>
      <c r="F1670" s="131"/>
      <c r="G1670" s="131"/>
      <c r="H1670" s="131"/>
      <c r="I1670" s="131"/>
      <c r="J1670" s="131"/>
      <c r="K1670" s="131"/>
      <c r="L1670" s="131"/>
      <c r="M1670" s="131"/>
      <c r="N1670" s="131"/>
      <c r="O1670" s="118" t="str">
        <f ca="1">IF(D1670="цвет",SUM(O1671:INDIRECT("N"&amp;R1670)),IF(SUM(E1670:N1670)=0,"",SUM(E1670:N1670)))</f>
        <v/>
      </c>
      <c r="P1670" s="109" t="s">
        <v>54</v>
      </c>
      <c r="Q1670" s="110">
        <f t="shared" si="50"/>
        <v>8329</v>
      </c>
      <c r="R1670" s="111">
        <f t="shared" ca="1" si="51"/>
        <v>1672</v>
      </c>
      <c r="S1670" s="119"/>
      <c r="T1670" s="120"/>
      <c r="U1670" s="114" t="e">
        <f>VLOOKUP(C1670,Лист2!A$1:B$899,2,FALSE)</f>
        <v>#N/A</v>
      </c>
      <c r="V1670" s="114"/>
      <c r="W1670" s="114"/>
      <c r="X1670" s="114"/>
      <c r="Y1670" s="114"/>
      <c r="Z1670" s="114"/>
    </row>
    <row r="1671" spans="1:26" customFormat="1" ht="135" customHeight="1" x14ac:dyDescent="0.25">
      <c r="A1671" s="138"/>
      <c r="B1671" s="238"/>
      <c r="C1671" s="115"/>
      <c r="D1671" s="227" t="s">
        <v>623</v>
      </c>
      <c r="E1671" s="228"/>
      <c r="F1671" s="228"/>
      <c r="G1671" s="228"/>
      <c r="H1671" s="228"/>
      <c r="I1671" s="228"/>
      <c r="J1671" s="228"/>
      <c r="K1671" s="228"/>
      <c r="L1671" s="228"/>
      <c r="M1671" s="228"/>
      <c r="N1671" s="229"/>
      <c r="O1671" s="118" t="str">
        <f ca="1">IF(D1671="цвет",SUM(O1672:INDIRECT("N"&amp;R1671)),IF(SUM(E1671:N1671)=0,"",SUM(E1671:N1671)))</f>
        <v/>
      </c>
      <c r="P1671" s="109" t="s">
        <v>54</v>
      </c>
      <c r="Q1671" s="110">
        <f t="shared" si="50"/>
        <v>8329</v>
      </c>
      <c r="R1671" s="111">
        <f t="shared" ca="1" si="51"/>
        <v>1672</v>
      </c>
      <c r="S1671" s="119"/>
      <c r="T1671" s="120"/>
      <c r="U1671" s="114" t="e">
        <f>VLOOKUP(C1671,Лист2!A$1:B$899,2,FALSE)</f>
        <v>#N/A</v>
      </c>
      <c r="V1671" s="114"/>
      <c r="W1671" s="114"/>
      <c r="X1671" s="114"/>
      <c r="Y1671" s="114"/>
      <c r="Z1671" s="114"/>
    </row>
    <row r="1672" spans="1:26" customFormat="1" ht="17.45" customHeight="1" thickBot="1" x14ac:dyDescent="0.3">
      <c r="A1672" s="138"/>
      <c r="B1672" s="226"/>
      <c r="C1672" s="121"/>
      <c r="D1672" s="219" t="str">
        <f>HYPERLINK("https://miamia.ru/search/index.php?q="&amp;Q1672&amp;"&amp;s=Поиск?utm_source=Excel&amp;utm_medium=Nalichie&amp;utm_content="&amp;Q1672&amp;"","Посмотреть большую фотографию на сайте")</f>
        <v>Посмотреть большую фотографию на сайте</v>
      </c>
      <c r="E1672" s="220"/>
      <c r="F1672" s="220"/>
      <c r="G1672" s="220"/>
      <c r="H1672" s="220"/>
      <c r="I1672" s="220"/>
      <c r="J1672" s="220"/>
      <c r="K1672" s="220"/>
      <c r="L1672" s="220"/>
      <c r="M1672" s="220"/>
      <c r="N1672" s="221"/>
      <c r="O1672" s="118" t="str">
        <f ca="1">IF(D1672="цвет",SUM(O1673:INDIRECT("N"&amp;R1672)),IF(SUM(E1672:N1672)=0,"",SUM(E1672:N1672)))</f>
        <v/>
      </c>
      <c r="P1672" s="109" t="s">
        <v>54</v>
      </c>
      <c r="Q1672" s="110">
        <f t="shared" si="50"/>
        <v>8329</v>
      </c>
      <c r="R1672" s="111">
        <f t="shared" ca="1" si="51"/>
        <v>1672</v>
      </c>
      <c r="S1672" s="119"/>
      <c r="T1672" s="120"/>
      <c r="U1672" s="114" t="e">
        <f>VLOOKUP(C1672,Лист2!A$1:B$899,2,FALSE)</f>
        <v>#N/A</v>
      </c>
      <c r="V1672" s="114"/>
      <c r="W1672" s="114"/>
      <c r="X1672" s="114"/>
      <c r="Y1672" s="114"/>
      <c r="Z1672" s="114"/>
    </row>
    <row r="1673" spans="1:26" customFormat="1" ht="17.25" thickBot="1" x14ac:dyDescent="0.3">
      <c r="A1673" s="138"/>
      <c r="B1673" s="237" t="s">
        <v>618</v>
      </c>
      <c r="C1673" s="132" t="s">
        <v>624</v>
      </c>
      <c r="D1673" s="104" t="s">
        <v>9</v>
      </c>
      <c r="E1673" s="199" t="s">
        <v>11</v>
      </c>
      <c r="F1673" s="199" t="s">
        <v>12</v>
      </c>
      <c r="G1673" s="199" t="s">
        <v>13</v>
      </c>
      <c r="H1673" s="199" t="s">
        <v>14</v>
      </c>
      <c r="I1673" s="199" t="s">
        <v>15</v>
      </c>
      <c r="J1673" s="199" t="s">
        <v>16</v>
      </c>
      <c r="K1673" s="199" t="s">
        <v>20</v>
      </c>
      <c r="L1673" s="199"/>
      <c r="M1673" s="199"/>
      <c r="N1673" s="207"/>
      <c r="O1673" s="108">
        <f ca="1">IF(D1673="цвет",SUM(O1674:INDIRECT("N"&amp;R1673)),IF(SUM(E1673:N1673)=0,"",SUM(E1673:N1673)))</f>
        <v>0</v>
      </c>
      <c r="P1673" s="109">
        <v>1290</v>
      </c>
      <c r="Q1673" s="110" t="str">
        <f t="shared" si="50"/>
        <v>8428t</v>
      </c>
      <c r="R1673" s="111">
        <f t="shared" ca="1" si="51"/>
        <v>1677</v>
      </c>
      <c r="S1673" s="112">
        <f>IF(U1673&gt;0,ROUND((U1673),0),ROUND((P1673*$P$1),0))</f>
        <v>490</v>
      </c>
      <c r="T1673" s="208">
        <f ca="1">O1673*S1673</f>
        <v>0</v>
      </c>
      <c r="U1673" s="114">
        <f>VLOOKUP(C1673,Лист2!A$1:B$899,2,FALSE)</f>
        <v>490</v>
      </c>
      <c r="V1673" s="114"/>
      <c r="W1673" s="114"/>
      <c r="X1673" s="114"/>
      <c r="Y1673" s="114"/>
      <c r="Z1673" s="114"/>
    </row>
    <row r="1674" spans="1:26" customFormat="1" ht="17.25" thickBot="1" x14ac:dyDescent="0.3">
      <c r="A1674" s="138"/>
      <c r="B1674" s="225"/>
      <c r="C1674" s="115"/>
      <c r="D1674" s="134" t="s">
        <v>33</v>
      </c>
      <c r="E1674" s="144"/>
      <c r="F1674" s="131"/>
      <c r="G1674" s="131"/>
      <c r="H1674" s="131"/>
      <c r="I1674" s="131"/>
      <c r="J1674" s="131"/>
      <c r="K1674" s="131"/>
      <c r="L1674" s="131"/>
      <c r="M1674" s="131"/>
      <c r="N1674" s="131"/>
      <c r="O1674" s="118" t="str">
        <f ca="1">IF(D1674="цвет",SUM(O1675:INDIRECT("N"&amp;R1674)),IF(SUM(E1674:N1674)=0,"",SUM(E1674:N1674)))</f>
        <v/>
      </c>
      <c r="P1674" s="109" t="s">
        <v>54</v>
      </c>
      <c r="Q1674" s="110" t="str">
        <f t="shared" si="50"/>
        <v>8428t</v>
      </c>
      <c r="R1674" s="111">
        <f t="shared" ca="1" si="51"/>
        <v>1677</v>
      </c>
      <c r="S1674" s="119"/>
      <c r="T1674" s="120"/>
      <c r="U1674" s="114" t="e">
        <f>VLOOKUP(C1674,Лист2!A$1:B$899,2,FALSE)</f>
        <v>#N/A</v>
      </c>
      <c r="V1674" s="114"/>
      <c r="W1674" s="114"/>
      <c r="X1674" s="114"/>
      <c r="Y1674" s="114"/>
      <c r="Z1674" s="114"/>
    </row>
    <row r="1675" spans="1:26" customFormat="1" ht="17.25" thickBot="1" x14ac:dyDescent="0.3">
      <c r="A1675" s="138"/>
      <c r="B1675" s="225"/>
      <c r="C1675" s="115"/>
      <c r="D1675" s="203" t="s">
        <v>28</v>
      </c>
      <c r="E1675" s="277"/>
      <c r="F1675" s="117"/>
      <c r="G1675" s="117"/>
      <c r="H1675" s="117"/>
      <c r="I1675" s="117"/>
      <c r="J1675" s="117"/>
      <c r="K1675" s="117"/>
      <c r="L1675" s="117"/>
      <c r="M1675" s="117"/>
      <c r="N1675" s="117"/>
      <c r="O1675" s="118" t="str">
        <f ca="1">IF(D1675="цвет",SUM(O1676:INDIRECT("N"&amp;R1675)),IF(SUM(E1675:N1675)=0,"",SUM(E1675:N1675)))</f>
        <v/>
      </c>
      <c r="P1675" s="109" t="s">
        <v>54</v>
      </c>
      <c r="Q1675" s="110" t="str">
        <f t="shared" ref="Q1675:Q1738" si="52">IF(C1675&lt;&gt;0,C1675,Q1674)</f>
        <v>8428t</v>
      </c>
      <c r="R1675" s="111">
        <f t="shared" ref="R1675:R1738" ca="1" si="53">IF(D1675="Посмотреть большую фотографию на сайте",CELL("строка",O1675),R1676)</f>
        <v>1677</v>
      </c>
      <c r="S1675" s="119"/>
      <c r="T1675" s="120"/>
      <c r="U1675" s="114" t="e">
        <f>VLOOKUP(C1675,Лист2!A$1:B$899,2,FALSE)</f>
        <v>#N/A</v>
      </c>
      <c r="V1675" s="114"/>
      <c r="W1675" s="114"/>
      <c r="X1675" s="114"/>
      <c r="Y1675" s="114"/>
      <c r="Z1675" s="114"/>
    </row>
    <row r="1676" spans="1:26" customFormat="1" ht="117.75" customHeight="1" x14ac:dyDescent="0.25">
      <c r="A1676" s="138"/>
      <c r="B1676" s="225"/>
      <c r="C1676" s="188"/>
      <c r="D1676" s="227" t="s">
        <v>625</v>
      </c>
      <c r="E1676" s="228"/>
      <c r="F1676" s="228"/>
      <c r="G1676" s="228"/>
      <c r="H1676" s="228"/>
      <c r="I1676" s="228"/>
      <c r="J1676" s="228"/>
      <c r="K1676" s="228"/>
      <c r="L1676" s="228"/>
      <c r="M1676" s="228"/>
      <c r="N1676" s="229"/>
      <c r="O1676" s="118" t="str">
        <f ca="1">IF(D1676="цвет",SUM(O1677:INDIRECT("N"&amp;R1676)),IF(SUM(E1676:N1676)=0,"",SUM(E1676:N1676)))</f>
        <v/>
      </c>
      <c r="P1676" s="109" t="s">
        <v>54</v>
      </c>
      <c r="Q1676" s="110" t="str">
        <f t="shared" si="52"/>
        <v>8428t</v>
      </c>
      <c r="R1676" s="111">
        <f t="shared" ca="1" si="53"/>
        <v>1677</v>
      </c>
      <c r="S1676" s="119"/>
      <c r="T1676" s="120"/>
      <c r="U1676" s="114" t="e">
        <f>VLOOKUP(C1676,Лист2!A$1:B$899,2,FALSE)</f>
        <v>#N/A</v>
      </c>
      <c r="V1676" s="114"/>
      <c r="W1676" s="114"/>
      <c r="X1676" s="114"/>
      <c r="Y1676" s="114"/>
      <c r="Z1676" s="114"/>
    </row>
    <row r="1677" spans="1:26" customFormat="1" ht="17.45" customHeight="1" thickBot="1" x14ac:dyDescent="0.3">
      <c r="A1677" s="138"/>
      <c r="B1677" s="226"/>
      <c r="C1677" s="204"/>
      <c r="D1677" s="219" t="str">
        <f>HYPERLINK("https://miamia.ru/search/index.php?q="&amp;Q1677&amp;"&amp;s=Поиск?utm_source=Excel&amp;utm_medium=Nalichie&amp;utm_content="&amp;Q1677&amp;"","Посмотреть большую фотографию на сайте")</f>
        <v>Посмотреть большую фотографию на сайте</v>
      </c>
      <c r="E1677" s="220"/>
      <c r="F1677" s="220"/>
      <c r="G1677" s="220"/>
      <c r="H1677" s="220"/>
      <c r="I1677" s="220"/>
      <c r="J1677" s="220"/>
      <c r="K1677" s="220"/>
      <c r="L1677" s="220"/>
      <c r="M1677" s="220"/>
      <c r="N1677" s="221"/>
      <c r="O1677" s="118" t="str">
        <f ca="1">IF(D1677="цвет",SUM(O1678:INDIRECT("N"&amp;R1677)),IF(SUM(E1677:N1677)=0,"",SUM(E1677:N1677)))</f>
        <v/>
      </c>
      <c r="P1677" s="109" t="s">
        <v>54</v>
      </c>
      <c r="Q1677" s="110" t="str">
        <f t="shared" si="52"/>
        <v>8428t</v>
      </c>
      <c r="R1677" s="111">
        <f t="shared" ca="1" si="53"/>
        <v>1677</v>
      </c>
      <c r="S1677" s="119"/>
      <c r="T1677" s="120"/>
      <c r="U1677" s="114" t="e">
        <f>VLOOKUP(C1677,Лист2!A$1:B$899,2,FALSE)</f>
        <v>#N/A</v>
      </c>
      <c r="V1677" s="114"/>
      <c r="W1677" s="114"/>
      <c r="X1677" s="114"/>
      <c r="Y1677" s="114"/>
      <c r="Z1677" s="114"/>
    </row>
    <row r="1678" spans="1:26" customFormat="1" ht="17.25" thickBot="1" x14ac:dyDescent="0.3">
      <c r="A1678" s="138"/>
      <c r="B1678" s="237" t="s">
        <v>618</v>
      </c>
      <c r="C1678" s="132">
        <v>8426</v>
      </c>
      <c r="D1678" s="133" t="s">
        <v>9</v>
      </c>
      <c r="E1678" s="105" t="s">
        <v>10</v>
      </c>
      <c r="F1678" s="106" t="s">
        <v>11</v>
      </c>
      <c r="G1678" s="106" t="s">
        <v>12</v>
      </c>
      <c r="H1678" s="106" t="s">
        <v>13</v>
      </c>
      <c r="I1678" s="106" t="s">
        <v>14</v>
      </c>
      <c r="J1678" s="106" t="s">
        <v>15</v>
      </c>
      <c r="K1678" s="106"/>
      <c r="L1678" s="106"/>
      <c r="M1678" s="106"/>
      <c r="N1678" s="207"/>
      <c r="O1678" s="108">
        <f ca="1">IF(D1678="цвет",SUM(O1679:INDIRECT("N"&amp;R1678)),IF(SUM(E1678:N1678)=0,"",SUM(E1678:N1678)))</f>
        <v>0</v>
      </c>
      <c r="P1678" s="109">
        <v>1031</v>
      </c>
      <c r="Q1678" s="110">
        <f t="shared" si="52"/>
        <v>8426</v>
      </c>
      <c r="R1678" s="111">
        <f t="shared" ca="1" si="53"/>
        <v>1682</v>
      </c>
      <c r="S1678" s="112">
        <f>IF(U1678&gt;0,ROUND((U1678),0),ROUND((P1678*$P$1),0))</f>
        <v>490</v>
      </c>
      <c r="T1678" s="113">
        <f ca="1">O1678*S1678</f>
        <v>0</v>
      </c>
      <c r="U1678" s="114">
        <f>VLOOKUP(C1678,Лист2!A$1:B$899,2,FALSE)</f>
        <v>490</v>
      </c>
      <c r="V1678" s="114"/>
      <c r="W1678" s="114"/>
      <c r="X1678" s="114"/>
      <c r="Y1678" s="114"/>
      <c r="Z1678" s="114"/>
    </row>
    <row r="1679" spans="1:26" customFormat="1" ht="17.25" thickBot="1" x14ac:dyDescent="0.3">
      <c r="A1679" s="138"/>
      <c r="B1679" s="225"/>
      <c r="C1679" s="115"/>
      <c r="D1679" s="134" t="s">
        <v>33</v>
      </c>
      <c r="E1679" s="131"/>
      <c r="F1679" s="131"/>
      <c r="G1679" s="131"/>
      <c r="H1679" s="131"/>
      <c r="I1679" s="131"/>
      <c r="J1679" s="131"/>
      <c r="K1679" s="131"/>
      <c r="L1679" s="131"/>
      <c r="M1679" s="131"/>
      <c r="N1679" s="131"/>
      <c r="O1679" s="118" t="str">
        <f ca="1">IF(D1679="цвет",SUM(O1680:INDIRECT("N"&amp;R1679)),IF(SUM(E1679:N1679)=0,"",SUM(E1679:N1679)))</f>
        <v/>
      </c>
      <c r="P1679" s="109" t="s">
        <v>54</v>
      </c>
      <c r="Q1679" s="110">
        <f t="shared" si="52"/>
        <v>8426</v>
      </c>
      <c r="R1679" s="111">
        <f t="shared" ca="1" si="53"/>
        <v>1682</v>
      </c>
      <c r="S1679" s="119"/>
      <c r="T1679" s="120"/>
      <c r="U1679" s="114" t="e">
        <f>VLOOKUP(C1679,Лист2!A$1:B$899,2,FALSE)</f>
        <v>#N/A</v>
      </c>
      <c r="V1679" s="114"/>
      <c r="W1679" s="114"/>
      <c r="X1679" s="114"/>
      <c r="Y1679" s="114"/>
      <c r="Z1679" s="114"/>
    </row>
    <row r="1680" spans="1:26" customFormat="1" ht="17.25" thickBot="1" x14ac:dyDescent="0.3">
      <c r="A1680" s="138"/>
      <c r="B1680" s="225"/>
      <c r="C1680" s="115"/>
      <c r="D1680" s="134" t="s">
        <v>28</v>
      </c>
      <c r="E1680" s="144"/>
      <c r="F1680" s="131"/>
      <c r="G1680" s="131"/>
      <c r="H1680" s="131"/>
      <c r="I1680" s="131"/>
      <c r="J1680" s="131"/>
      <c r="K1680" s="131"/>
      <c r="L1680" s="131"/>
      <c r="M1680" s="131"/>
      <c r="N1680" s="131"/>
      <c r="O1680" s="118" t="str">
        <f ca="1">IF(D1680="цвет",SUM(O1681:INDIRECT("N"&amp;R1680)),IF(SUM(E1680:N1680)=0,"",SUM(E1680:N1680)))</f>
        <v/>
      </c>
      <c r="P1680" s="109" t="s">
        <v>54</v>
      </c>
      <c r="Q1680" s="110">
        <f t="shared" si="52"/>
        <v>8426</v>
      </c>
      <c r="R1680" s="111">
        <f t="shared" ca="1" si="53"/>
        <v>1682</v>
      </c>
      <c r="S1680" s="119"/>
      <c r="T1680" s="120"/>
      <c r="U1680" s="114" t="e">
        <f>VLOOKUP(C1680,Лист2!A$1:B$899,2,FALSE)</f>
        <v>#N/A</v>
      </c>
      <c r="V1680" s="114"/>
      <c r="W1680" s="114"/>
      <c r="X1680" s="114"/>
      <c r="Y1680" s="114"/>
      <c r="Z1680" s="114"/>
    </row>
    <row r="1681" spans="1:26" customFormat="1" ht="117.75" customHeight="1" x14ac:dyDescent="0.25">
      <c r="A1681" s="138"/>
      <c r="B1681" s="225"/>
      <c r="C1681" s="188"/>
      <c r="D1681" s="253" t="s">
        <v>626</v>
      </c>
      <c r="E1681" s="254"/>
      <c r="F1681" s="254"/>
      <c r="G1681" s="254"/>
      <c r="H1681" s="254"/>
      <c r="I1681" s="254"/>
      <c r="J1681" s="254"/>
      <c r="K1681" s="254"/>
      <c r="L1681" s="254"/>
      <c r="M1681" s="254"/>
      <c r="N1681" s="255"/>
      <c r="O1681" s="118" t="str">
        <f ca="1">IF(D1681="цвет",SUM(O1682:INDIRECT("N"&amp;R1681)),IF(SUM(E1681:N1681)=0,"",SUM(E1681:N1681)))</f>
        <v/>
      </c>
      <c r="P1681" s="109" t="s">
        <v>54</v>
      </c>
      <c r="Q1681" s="110">
        <f t="shared" si="52"/>
        <v>8426</v>
      </c>
      <c r="R1681" s="111">
        <f t="shared" ca="1" si="53"/>
        <v>1682</v>
      </c>
      <c r="S1681" s="119"/>
      <c r="T1681" s="120"/>
      <c r="U1681" s="114" t="e">
        <f>VLOOKUP(C1681,Лист2!A$1:B$899,2,FALSE)</f>
        <v>#N/A</v>
      </c>
      <c r="V1681" s="114"/>
      <c r="W1681" s="114"/>
      <c r="X1681" s="114"/>
      <c r="Y1681" s="114"/>
      <c r="Z1681" s="114"/>
    </row>
    <row r="1682" spans="1:26" customFormat="1" ht="17.45" customHeight="1" thickBot="1" x14ac:dyDescent="0.3">
      <c r="A1682" s="138"/>
      <c r="B1682" s="226"/>
      <c r="C1682" s="121"/>
      <c r="D1682" s="219" t="str">
        <f>HYPERLINK("https://miamia.ru/search/index.php?q="&amp;Q1682&amp;"&amp;s=Поиск?utm_source=Excel&amp;utm_medium=Nalichie&amp;utm_content="&amp;Q1682&amp;"","Посмотреть большую фотографию на сайте")</f>
        <v>Посмотреть большую фотографию на сайте</v>
      </c>
      <c r="E1682" s="220"/>
      <c r="F1682" s="220"/>
      <c r="G1682" s="220"/>
      <c r="H1682" s="220"/>
      <c r="I1682" s="220"/>
      <c r="J1682" s="220"/>
      <c r="K1682" s="220"/>
      <c r="L1682" s="220"/>
      <c r="M1682" s="220"/>
      <c r="N1682" s="221"/>
      <c r="O1682" s="118" t="str">
        <f ca="1">IF(D1682="цвет",SUM(O1683:INDIRECT("N"&amp;R1682)),IF(SUM(E1682:N1682)=0,"",SUM(E1682:N1682)))</f>
        <v/>
      </c>
      <c r="P1682" s="109" t="s">
        <v>54</v>
      </c>
      <c r="Q1682" s="110">
        <f t="shared" si="52"/>
        <v>8426</v>
      </c>
      <c r="R1682" s="111">
        <f t="shared" ca="1" si="53"/>
        <v>1682</v>
      </c>
      <c r="S1682" s="119"/>
      <c r="T1682" s="120"/>
      <c r="U1682" s="114" t="e">
        <f>VLOOKUP(C1682,Лист2!A$1:B$899,2,FALSE)</f>
        <v>#N/A</v>
      </c>
      <c r="V1682" s="114"/>
      <c r="W1682" s="114"/>
      <c r="X1682" s="114"/>
      <c r="Y1682" s="114"/>
      <c r="Z1682" s="114"/>
    </row>
    <row r="1683" spans="1:26" customFormat="1" ht="17.25" thickBot="1" x14ac:dyDescent="0.3">
      <c r="A1683" s="138"/>
      <c r="B1683" s="237" t="s">
        <v>618</v>
      </c>
      <c r="C1683" s="132">
        <v>8429</v>
      </c>
      <c r="D1683" s="133" t="s">
        <v>9</v>
      </c>
      <c r="E1683" s="105" t="s">
        <v>10</v>
      </c>
      <c r="F1683" s="106" t="s">
        <v>11</v>
      </c>
      <c r="G1683" s="106" t="s">
        <v>12</v>
      </c>
      <c r="H1683" s="106" t="s">
        <v>13</v>
      </c>
      <c r="I1683" s="106" t="s">
        <v>14</v>
      </c>
      <c r="J1683" s="106"/>
      <c r="K1683" s="106"/>
      <c r="L1683" s="106"/>
      <c r="M1683" s="106"/>
      <c r="N1683" s="207"/>
      <c r="O1683" s="108">
        <f ca="1">IF(D1683="цвет",SUM(O1684:INDIRECT("N"&amp;R1683)),IF(SUM(E1683:N1683)=0,"",SUM(E1683:N1683)))</f>
        <v>0</v>
      </c>
      <c r="P1683" s="109">
        <v>1290</v>
      </c>
      <c r="Q1683" s="110">
        <f t="shared" si="52"/>
        <v>8429</v>
      </c>
      <c r="R1683" s="111">
        <f t="shared" ca="1" si="53"/>
        <v>1687</v>
      </c>
      <c r="S1683" s="112">
        <f>IF(U1683&gt;0,ROUND((U1683),0),ROUND((P1683*$P$1),0))</f>
        <v>490</v>
      </c>
      <c r="T1683" s="113">
        <f ca="1">O1683*S1683</f>
        <v>0</v>
      </c>
      <c r="U1683" s="114">
        <f>VLOOKUP(C1683,Лист2!A$1:B$899,2,FALSE)</f>
        <v>490</v>
      </c>
      <c r="V1683" s="114"/>
      <c r="W1683" s="114"/>
      <c r="X1683" s="114"/>
      <c r="Y1683" s="114"/>
      <c r="Z1683" s="114"/>
    </row>
    <row r="1684" spans="1:26" customFormat="1" ht="17.25" thickBot="1" x14ac:dyDescent="0.3">
      <c r="A1684" s="138"/>
      <c r="B1684" s="225"/>
      <c r="C1684" s="115"/>
      <c r="D1684" s="134" t="s">
        <v>33</v>
      </c>
      <c r="E1684" s="275"/>
      <c r="F1684" s="131"/>
      <c r="G1684" s="131"/>
      <c r="H1684" s="131"/>
      <c r="I1684" s="131"/>
      <c r="J1684" s="131"/>
      <c r="K1684" s="131"/>
      <c r="L1684" s="131"/>
      <c r="M1684" s="131"/>
      <c r="N1684" s="131"/>
      <c r="O1684" s="118" t="str">
        <f ca="1">IF(D1684="цвет",SUM(O1685:INDIRECT("N"&amp;R1684)),IF(SUM(E1684:N1684)=0,"",SUM(E1684:N1684)))</f>
        <v/>
      </c>
      <c r="P1684" s="109" t="s">
        <v>54</v>
      </c>
      <c r="Q1684" s="110">
        <f t="shared" si="52"/>
        <v>8429</v>
      </c>
      <c r="R1684" s="111">
        <f t="shared" ca="1" si="53"/>
        <v>1687</v>
      </c>
      <c r="S1684" s="119"/>
      <c r="T1684" s="120"/>
      <c r="U1684" s="114" t="e">
        <f>VLOOKUP(C1684,Лист2!A$1:B$899,2,FALSE)</f>
        <v>#N/A</v>
      </c>
      <c r="V1684" s="114"/>
      <c r="W1684" s="114"/>
      <c r="X1684" s="114"/>
      <c r="Y1684" s="114"/>
      <c r="Z1684" s="114"/>
    </row>
    <row r="1685" spans="1:26" customFormat="1" ht="17.25" thickBot="1" x14ac:dyDescent="0.3">
      <c r="A1685" s="138"/>
      <c r="B1685" s="225"/>
      <c r="C1685" s="115"/>
      <c r="D1685" s="134" t="s">
        <v>28</v>
      </c>
      <c r="E1685" s="131"/>
      <c r="F1685" s="131"/>
      <c r="G1685" s="131"/>
      <c r="H1685" s="131"/>
      <c r="I1685" s="131"/>
      <c r="J1685" s="131"/>
      <c r="K1685" s="131"/>
      <c r="L1685" s="131"/>
      <c r="M1685" s="131"/>
      <c r="N1685" s="131"/>
      <c r="O1685" s="118" t="str">
        <f ca="1">IF(D1685="цвет",SUM(O1686:INDIRECT("N"&amp;R1685)),IF(SUM(E1685:N1685)=0,"",SUM(E1685:N1685)))</f>
        <v/>
      </c>
      <c r="P1685" s="109" t="s">
        <v>54</v>
      </c>
      <c r="Q1685" s="110">
        <f t="shared" si="52"/>
        <v>8429</v>
      </c>
      <c r="R1685" s="111">
        <f t="shared" ca="1" si="53"/>
        <v>1687</v>
      </c>
      <c r="S1685" s="119"/>
      <c r="T1685" s="120"/>
      <c r="U1685" s="114" t="e">
        <f>VLOOKUP(C1685,Лист2!A$1:B$899,2,FALSE)</f>
        <v>#N/A</v>
      </c>
      <c r="V1685" s="114"/>
      <c r="W1685" s="114"/>
      <c r="X1685" s="114"/>
      <c r="Y1685" s="114"/>
      <c r="Z1685" s="114"/>
    </row>
    <row r="1686" spans="1:26" customFormat="1" ht="117.75" customHeight="1" x14ac:dyDescent="0.25">
      <c r="A1686" s="138"/>
      <c r="B1686" s="225"/>
      <c r="C1686" s="188"/>
      <c r="D1686" s="253" t="s">
        <v>627</v>
      </c>
      <c r="E1686" s="254"/>
      <c r="F1686" s="254"/>
      <c r="G1686" s="254"/>
      <c r="H1686" s="254"/>
      <c r="I1686" s="254"/>
      <c r="J1686" s="254"/>
      <c r="K1686" s="254"/>
      <c r="L1686" s="254"/>
      <c r="M1686" s="254"/>
      <c r="N1686" s="255"/>
      <c r="O1686" s="118" t="str">
        <f ca="1">IF(D1686="цвет",SUM(O1687:INDIRECT("N"&amp;R1686)),IF(SUM(E1686:N1686)=0,"",SUM(E1686:N1686)))</f>
        <v/>
      </c>
      <c r="P1686" s="109" t="s">
        <v>54</v>
      </c>
      <c r="Q1686" s="110">
        <f t="shared" si="52"/>
        <v>8429</v>
      </c>
      <c r="R1686" s="111">
        <f t="shared" ca="1" si="53"/>
        <v>1687</v>
      </c>
      <c r="S1686" s="119"/>
      <c r="T1686" s="120"/>
      <c r="U1686" s="114" t="e">
        <f>VLOOKUP(C1686,Лист2!A$1:B$899,2,FALSE)</f>
        <v>#N/A</v>
      </c>
      <c r="V1686" s="114"/>
      <c r="W1686" s="114"/>
      <c r="X1686" s="114"/>
      <c r="Y1686" s="114"/>
      <c r="Z1686" s="114"/>
    </row>
    <row r="1687" spans="1:26" customFormat="1" ht="17.45" customHeight="1" thickBot="1" x14ac:dyDescent="0.3">
      <c r="A1687" s="138"/>
      <c r="B1687" s="238"/>
      <c r="C1687" s="115"/>
      <c r="D1687" s="219" t="str">
        <f>HYPERLINK("https://miamia.ru/search/index.php?q="&amp;Q1687&amp;"&amp;s=Поиск?utm_source=Excel&amp;utm_medium=Nalichie&amp;utm_content="&amp;Q1687&amp;"","Посмотреть большую фотографию на сайте")</f>
        <v>Посмотреть большую фотографию на сайте</v>
      </c>
      <c r="E1687" s="220"/>
      <c r="F1687" s="220"/>
      <c r="G1687" s="220"/>
      <c r="H1687" s="220"/>
      <c r="I1687" s="220"/>
      <c r="J1687" s="220"/>
      <c r="K1687" s="220"/>
      <c r="L1687" s="220"/>
      <c r="M1687" s="220"/>
      <c r="N1687" s="221"/>
      <c r="O1687" s="118" t="str">
        <f ca="1">IF(D1687="цвет",SUM(O1688:INDIRECT("N"&amp;R1687)),IF(SUM(E1687:N1687)=0,"",SUM(E1687:N1687)))</f>
        <v/>
      </c>
      <c r="P1687" s="109" t="s">
        <v>54</v>
      </c>
      <c r="Q1687" s="110">
        <f t="shared" si="52"/>
        <v>8429</v>
      </c>
      <c r="R1687" s="111">
        <f t="shared" ca="1" si="53"/>
        <v>1687</v>
      </c>
      <c r="S1687" s="119"/>
      <c r="T1687" s="120"/>
      <c r="U1687" s="114" t="e">
        <f>VLOOKUP(C1687,Лист2!A$1:B$899,2,FALSE)</f>
        <v>#N/A</v>
      </c>
      <c r="V1687" s="114"/>
      <c r="W1687" s="114"/>
      <c r="X1687" s="114"/>
      <c r="Y1687" s="114"/>
      <c r="Z1687" s="114"/>
    </row>
    <row r="1688" spans="1:26" ht="33.75" thickBot="1" x14ac:dyDescent="0.3">
      <c r="A1688" s="15"/>
      <c r="B1688" s="11" t="s">
        <v>47</v>
      </c>
      <c r="C1688" s="12"/>
      <c r="D1688" s="12"/>
      <c r="E1688" s="12"/>
      <c r="F1688" s="12"/>
      <c r="G1688" s="12"/>
      <c r="H1688" s="12"/>
      <c r="I1688" s="12"/>
      <c r="J1688" s="12"/>
      <c r="K1688" s="12"/>
      <c r="L1688" s="12"/>
      <c r="M1688" s="12"/>
      <c r="N1688" s="13"/>
      <c r="O1688" s="77" t="str">
        <f ca="1">IF(D1688="цвет",SUM(O1689:INDIRECT("N"&amp;R1688)),IF(SUM(E1688:N1688)=0,"",SUM(E1688:N1688)))</f>
        <v/>
      </c>
      <c r="P1688" s="55" t="s">
        <v>54</v>
      </c>
      <c r="Q1688" s="43">
        <f t="shared" si="52"/>
        <v>8429</v>
      </c>
      <c r="R1688" s="57">
        <f t="shared" ca="1" si="53"/>
        <v>1694</v>
      </c>
      <c r="U1688" s="114" t="e">
        <f>VLOOKUP(C1688,Лист2!A$1:B$899,2,FALSE)</f>
        <v>#N/A</v>
      </c>
    </row>
    <row r="1689" spans="1:26" customFormat="1" ht="23.1" customHeight="1" thickBot="1" x14ac:dyDescent="0.3">
      <c r="A1689" s="137"/>
      <c r="B1689" s="122" t="s">
        <v>655</v>
      </c>
      <c r="C1689" s="123"/>
      <c r="D1689" s="124"/>
      <c r="E1689" s="125"/>
      <c r="F1689" s="125"/>
      <c r="G1689" s="125"/>
      <c r="H1689" s="125"/>
      <c r="I1689" s="125"/>
      <c r="J1689" s="125"/>
      <c r="K1689" s="125"/>
      <c r="L1689" s="125"/>
      <c r="M1689" s="125"/>
      <c r="N1689" s="126"/>
      <c r="O1689" s="118" t="str">
        <f ca="1">IF(D1689="цвет",SUM(O1690:INDIRECT("N"&amp;R1689)),IF(SUM(E1689:N1689)=0,"",SUM(E1689:N1689)))</f>
        <v/>
      </c>
      <c r="P1689" s="109" t="s">
        <v>54</v>
      </c>
      <c r="Q1689" s="110">
        <f t="shared" si="52"/>
        <v>8429</v>
      </c>
      <c r="R1689" s="111">
        <f t="shared" ca="1" si="53"/>
        <v>1694</v>
      </c>
      <c r="S1689" s="114"/>
      <c r="T1689" s="114"/>
      <c r="U1689" s="114" t="e">
        <f>VLOOKUP(C1689,Лист2!A$1:B$899,2,FALSE)</f>
        <v>#N/A</v>
      </c>
      <c r="V1689" s="114"/>
      <c r="W1689" s="114"/>
      <c r="X1689" s="114"/>
      <c r="Y1689" s="114"/>
      <c r="Z1689" s="114"/>
    </row>
    <row r="1690" spans="1:26" customFormat="1" ht="17.25" thickBot="1" x14ac:dyDescent="0.3">
      <c r="A1690" s="138"/>
      <c r="B1690" s="212" t="s">
        <v>655</v>
      </c>
      <c r="C1690" s="132">
        <v>1643</v>
      </c>
      <c r="D1690" s="104" t="s">
        <v>9</v>
      </c>
      <c r="E1690" s="105" t="s">
        <v>10</v>
      </c>
      <c r="F1690" s="105" t="s">
        <v>17</v>
      </c>
      <c r="G1690" s="105" t="s">
        <v>18</v>
      </c>
      <c r="H1690" s="105" t="s">
        <v>19</v>
      </c>
      <c r="I1690" s="105"/>
      <c r="J1690" s="105"/>
      <c r="K1690" s="105"/>
      <c r="L1690" s="105"/>
      <c r="M1690" s="105"/>
      <c r="N1690" s="107"/>
      <c r="O1690" s="108">
        <f ca="1">IF(D1690="цвет",SUM(O1691:INDIRECT("N"&amp;R1690)),IF(SUM(E1690:N1690)=0,"",SUM(E1690:N1690)))</f>
        <v>0</v>
      </c>
      <c r="P1690" s="109">
        <v>1936</v>
      </c>
      <c r="Q1690" s="110">
        <f t="shared" si="52"/>
        <v>1643</v>
      </c>
      <c r="R1690" s="111">
        <f t="shared" ca="1" si="53"/>
        <v>1694</v>
      </c>
      <c r="S1690" s="112">
        <f>IF(U1690&gt;0,ROUND((U1690),0),ROUND((P1690*$P$1),0))</f>
        <v>790</v>
      </c>
      <c r="T1690" s="113">
        <f ca="1">O1690*S1690</f>
        <v>0</v>
      </c>
      <c r="U1690" s="114">
        <f>VLOOKUP(C1690,Лист2!A$1:B$899,2,FALSE)</f>
        <v>790</v>
      </c>
      <c r="V1690" s="114"/>
      <c r="W1690" s="114"/>
      <c r="X1690" s="114"/>
      <c r="Y1690" s="114"/>
      <c r="Z1690" s="114"/>
    </row>
    <row r="1691" spans="1:26" customFormat="1" ht="17.25" thickBot="1" x14ac:dyDescent="0.3">
      <c r="A1691" s="138"/>
      <c r="B1691" s="213"/>
      <c r="C1691" s="115"/>
      <c r="D1691" s="134" t="s">
        <v>48</v>
      </c>
      <c r="E1691" s="144"/>
      <c r="F1691" s="131"/>
      <c r="G1691" s="131"/>
      <c r="H1691" s="131"/>
      <c r="I1691" s="131"/>
      <c r="J1691" s="131"/>
      <c r="K1691" s="131"/>
      <c r="L1691" s="131"/>
      <c r="M1691" s="131"/>
      <c r="N1691" s="149"/>
      <c r="O1691" s="127" t="str">
        <f ca="1">IF(D1691="цвет",SUM(O1692:INDIRECT("N"&amp;R1691)),IF(SUM(E1691:N1691)=0,"",SUM(E1691:N1691)))</f>
        <v/>
      </c>
      <c r="P1691" s="109" t="s">
        <v>54</v>
      </c>
      <c r="Q1691" s="110">
        <f t="shared" si="52"/>
        <v>1643</v>
      </c>
      <c r="R1691" s="111">
        <f t="shared" ca="1" si="53"/>
        <v>1694</v>
      </c>
      <c r="S1691" s="146"/>
      <c r="T1691" s="120"/>
      <c r="U1691" s="114" t="e">
        <f>VLOOKUP(C1691,Лист2!A$1:B$899,2,FALSE)</f>
        <v>#N/A</v>
      </c>
      <c r="V1691" s="114"/>
      <c r="W1691" s="114"/>
      <c r="X1691" s="114"/>
      <c r="Y1691" s="114"/>
      <c r="Z1691" s="114"/>
    </row>
    <row r="1692" spans="1:26" customFormat="1" ht="17.25" thickBot="1" x14ac:dyDescent="0.3">
      <c r="A1692" s="138"/>
      <c r="B1692" s="213"/>
      <c r="C1692" s="115"/>
      <c r="D1692" s="134" t="s">
        <v>656</v>
      </c>
      <c r="E1692" s="131"/>
      <c r="F1692" s="131"/>
      <c r="G1692" s="131"/>
      <c r="H1692" s="131"/>
      <c r="I1692" s="131"/>
      <c r="J1692" s="131"/>
      <c r="K1692" s="131"/>
      <c r="L1692" s="131"/>
      <c r="M1692" s="131"/>
      <c r="N1692" s="131"/>
      <c r="O1692" s="118" t="str">
        <f ca="1">IF(D1692="цвет",SUM(O1693:INDIRECT("N"&amp;R1692)),IF(SUM(E1692:N1692)=0,"",SUM(E1692:N1692)))</f>
        <v/>
      </c>
      <c r="P1692" s="109" t="s">
        <v>54</v>
      </c>
      <c r="Q1692" s="110">
        <f t="shared" si="52"/>
        <v>1643</v>
      </c>
      <c r="R1692" s="111">
        <f t="shared" ca="1" si="53"/>
        <v>1694</v>
      </c>
      <c r="S1692" s="119"/>
      <c r="T1692" s="120"/>
      <c r="U1692" s="114" t="e">
        <f>VLOOKUP(C1692,Лист2!A$1:B$899,2,FALSE)</f>
        <v>#N/A</v>
      </c>
      <c r="V1692" s="114"/>
      <c r="W1692" s="114"/>
      <c r="X1692" s="114"/>
      <c r="Y1692" s="114"/>
      <c r="Z1692" s="114"/>
    </row>
    <row r="1693" spans="1:26" customFormat="1" ht="117" customHeight="1" x14ac:dyDescent="0.25">
      <c r="A1693" s="138"/>
      <c r="B1693" s="213"/>
      <c r="C1693" s="115"/>
      <c r="D1693" s="250" t="s">
        <v>657</v>
      </c>
      <c r="E1693" s="251"/>
      <c r="F1693" s="251"/>
      <c r="G1693" s="251"/>
      <c r="H1693" s="251"/>
      <c r="I1693" s="251"/>
      <c r="J1693" s="251"/>
      <c r="K1693" s="251"/>
      <c r="L1693" s="251"/>
      <c r="M1693" s="251"/>
      <c r="N1693" s="252"/>
      <c r="O1693" s="118" t="str">
        <f ca="1">IF(D1693="цвет",SUM(O1694:INDIRECT("N"&amp;R1693)),IF(SUM(E1693:N1693)=0,"",SUM(E1693:N1693)))</f>
        <v/>
      </c>
      <c r="P1693" s="109" t="s">
        <v>54</v>
      </c>
      <c r="Q1693" s="110">
        <f t="shared" si="52"/>
        <v>1643</v>
      </c>
      <c r="R1693" s="111">
        <f t="shared" ca="1" si="53"/>
        <v>1694</v>
      </c>
      <c r="S1693" s="119"/>
      <c r="T1693" s="120"/>
      <c r="U1693" s="114" t="e">
        <f>VLOOKUP(C1693,Лист2!A$1:B$899,2,FALSE)</f>
        <v>#N/A</v>
      </c>
      <c r="V1693" s="114"/>
      <c r="W1693" s="114"/>
      <c r="X1693" s="114"/>
      <c r="Y1693" s="114"/>
      <c r="Z1693" s="114"/>
    </row>
    <row r="1694" spans="1:26" customFormat="1" ht="17.45" customHeight="1" thickBot="1" x14ac:dyDescent="0.3">
      <c r="A1694" s="138"/>
      <c r="B1694" s="214"/>
      <c r="C1694" s="121"/>
      <c r="D1694" s="219" t="str">
        <f>HYPERLINK("https://miamia.ru/search/index.php?q="&amp;Q1694&amp;"&amp;s=Поиск?utm_source=Excel&amp;utm_medium=Nalichie&amp;utm_content="&amp;Q1694&amp;"","Посмотреть большую фотографию на сайте")</f>
        <v>Посмотреть большую фотографию на сайте</v>
      </c>
      <c r="E1694" s="220"/>
      <c r="F1694" s="220"/>
      <c r="G1694" s="220"/>
      <c r="H1694" s="220"/>
      <c r="I1694" s="220"/>
      <c r="J1694" s="220"/>
      <c r="K1694" s="220"/>
      <c r="L1694" s="220"/>
      <c r="M1694" s="220"/>
      <c r="N1694" s="221"/>
      <c r="O1694" s="118" t="str">
        <f ca="1">IF(D1694="цвет",SUM(O1695:INDIRECT("N"&amp;R1694)),IF(SUM(E1694:N1694)=0,"",SUM(E1694:N1694)))</f>
        <v/>
      </c>
      <c r="P1694" s="109" t="s">
        <v>54</v>
      </c>
      <c r="Q1694" s="110">
        <f t="shared" si="52"/>
        <v>1643</v>
      </c>
      <c r="R1694" s="111">
        <f t="shared" ca="1" si="53"/>
        <v>1694</v>
      </c>
      <c r="S1694" s="119"/>
      <c r="T1694" s="120"/>
      <c r="U1694" s="114" t="e">
        <f>VLOOKUP(C1694,Лист2!A$1:B$899,2,FALSE)</f>
        <v>#N/A</v>
      </c>
      <c r="V1694" s="114"/>
      <c r="W1694" s="114"/>
      <c r="X1694" s="114"/>
      <c r="Y1694" s="114"/>
      <c r="Z1694" s="114"/>
    </row>
    <row r="1695" spans="1:26" customFormat="1" ht="17.25" thickBot="1" x14ac:dyDescent="0.3">
      <c r="A1695" s="138"/>
      <c r="B1695" s="212" t="s">
        <v>655</v>
      </c>
      <c r="C1695" s="132">
        <v>1644</v>
      </c>
      <c r="D1695" s="104" t="s">
        <v>9</v>
      </c>
      <c r="E1695" s="105" t="s">
        <v>10</v>
      </c>
      <c r="F1695" s="105" t="s">
        <v>11</v>
      </c>
      <c r="G1695" s="105" t="s">
        <v>12</v>
      </c>
      <c r="H1695" s="105" t="s">
        <v>13</v>
      </c>
      <c r="I1695" s="105" t="s">
        <v>14</v>
      </c>
      <c r="J1695" s="105"/>
      <c r="K1695" s="105"/>
      <c r="L1695" s="105"/>
      <c r="M1695" s="105"/>
      <c r="N1695" s="107"/>
      <c r="O1695" s="108">
        <f ca="1">IF(D1695="цвет",SUM(O1696:INDIRECT("N"&amp;R1695)),IF(SUM(E1695:N1695)=0,"",SUM(E1695:N1695)))</f>
        <v>0</v>
      </c>
      <c r="P1695" s="109">
        <v>2065</v>
      </c>
      <c r="Q1695" s="110">
        <f t="shared" si="52"/>
        <v>1644</v>
      </c>
      <c r="R1695" s="111">
        <f t="shared" ca="1" si="53"/>
        <v>1699</v>
      </c>
      <c r="S1695" s="112">
        <f>IF(U1695&gt;0,ROUND((U1695),0),ROUND((P1695*$P$1),0))</f>
        <v>790</v>
      </c>
      <c r="T1695" s="113">
        <f ca="1">O1695*S1695</f>
        <v>0</v>
      </c>
      <c r="U1695" s="114">
        <f>VLOOKUP(C1695,Лист2!A$1:B$899,2,FALSE)</f>
        <v>790</v>
      </c>
      <c r="V1695" s="114"/>
      <c r="W1695" s="114"/>
      <c r="X1695" s="114"/>
      <c r="Y1695" s="114"/>
      <c r="Z1695" s="114"/>
    </row>
    <row r="1696" spans="1:26" customFormat="1" ht="17.25" thickBot="1" x14ac:dyDescent="0.3">
      <c r="A1696" s="138"/>
      <c r="B1696" s="213"/>
      <c r="C1696" s="115"/>
      <c r="D1696" s="134" t="s">
        <v>48</v>
      </c>
      <c r="E1696" s="144"/>
      <c r="F1696" s="144"/>
      <c r="G1696" s="131"/>
      <c r="H1696" s="131"/>
      <c r="I1696" s="131"/>
      <c r="J1696" s="131"/>
      <c r="K1696" s="131"/>
      <c r="L1696" s="131"/>
      <c r="M1696" s="131"/>
      <c r="N1696" s="149"/>
      <c r="O1696" s="127" t="str">
        <f ca="1">IF(D1696="цвет",SUM(O1697:INDIRECT("N"&amp;R1696)),IF(SUM(E1696:N1696)=0,"",SUM(E1696:N1696)))</f>
        <v/>
      </c>
      <c r="P1696" s="109" t="s">
        <v>54</v>
      </c>
      <c r="Q1696" s="110">
        <f t="shared" si="52"/>
        <v>1644</v>
      </c>
      <c r="R1696" s="111">
        <f t="shared" ca="1" si="53"/>
        <v>1699</v>
      </c>
      <c r="S1696" s="146"/>
      <c r="T1696" s="120"/>
      <c r="U1696" s="114" t="e">
        <f>VLOOKUP(C1696,Лист2!A$1:B$899,2,FALSE)</f>
        <v>#N/A</v>
      </c>
      <c r="V1696" s="114"/>
      <c r="W1696" s="114"/>
      <c r="X1696" s="114"/>
      <c r="Y1696" s="114"/>
      <c r="Z1696" s="114"/>
    </row>
    <row r="1697" spans="1:26" customFormat="1" ht="17.25" thickBot="1" x14ac:dyDescent="0.3">
      <c r="A1697" s="138"/>
      <c r="B1697" s="213"/>
      <c r="C1697" s="115"/>
      <c r="D1697" s="134" t="s">
        <v>656</v>
      </c>
      <c r="E1697" s="275"/>
      <c r="F1697" s="144"/>
      <c r="G1697" s="131"/>
      <c r="H1697" s="131"/>
      <c r="I1697" s="131"/>
      <c r="J1697" s="131"/>
      <c r="K1697" s="131"/>
      <c r="L1697" s="131"/>
      <c r="M1697" s="131"/>
      <c r="N1697" s="131"/>
      <c r="O1697" s="118" t="str">
        <f ca="1">IF(D1697="цвет",SUM(O1698:INDIRECT("N"&amp;R1697)),IF(SUM(E1697:N1697)=0,"",SUM(E1697:N1697)))</f>
        <v/>
      </c>
      <c r="P1697" s="109" t="s">
        <v>54</v>
      </c>
      <c r="Q1697" s="110">
        <f t="shared" si="52"/>
        <v>1644</v>
      </c>
      <c r="R1697" s="111">
        <f t="shared" ca="1" si="53"/>
        <v>1699</v>
      </c>
      <c r="S1697" s="119"/>
      <c r="T1697" s="120"/>
      <c r="U1697" s="114" t="e">
        <f>VLOOKUP(C1697,Лист2!A$1:B$899,2,FALSE)</f>
        <v>#N/A</v>
      </c>
      <c r="V1697" s="114"/>
      <c r="W1697" s="114"/>
      <c r="X1697" s="114"/>
      <c r="Y1697" s="114"/>
      <c r="Z1697" s="114"/>
    </row>
    <row r="1698" spans="1:26" customFormat="1" ht="117" customHeight="1" x14ac:dyDescent="0.25">
      <c r="A1698" s="138"/>
      <c r="B1698" s="213"/>
      <c r="C1698" s="115"/>
      <c r="D1698" s="250" t="s">
        <v>658</v>
      </c>
      <c r="E1698" s="251"/>
      <c r="F1698" s="251"/>
      <c r="G1698" s="251"/>
      <c r="H1698" s="251"/>
      <c r="I1698" s="251"/>
      <c r="J1698" s="251"/>
      <c r="K1698" s="251"/>
      <c r="L1698" s="251"/>
      <c r="M1698" s="251"/>
      <c r="N1698" s="252"/>
      <c r="O1698" s="118" t="str">
        <f ca="1">IF(D1698="цвет",SUM(O1699:INDIRECT("N"&amp;R1698)),IF(SUM(E1698:N1698)=0,"",SUM(E1698:N1698)))</f>
        <v/>
      </c>
      <c r="P1698" s="109" t="s">
        <v>54</v>
      </c>
      <c r="Q1698" s="110">
        <f t="shared" si="52"/>
        <v>1644</v>
      </c>
      <c r="R1698" s="111">
        <f t="shared" ca="1" si="53"/>
        <v>1699</v>
      </c>
      <c r="S1698" s="119"/>
      <c r="T1698" s="120"/>
      <c r="U1698" s="114" t="e">
        <f>VLOOKUP(C1698,Лист2!A$1:B$899,2,FALSE)</f>
        <v>#N/A</v>
      </c>
      <c r="V1698" s="114"/>
      <c r="W1698" s="114"/>
      <c r="X1698" s="114"/>
      <c r="Y1698" s="114"/>
      <c r="Z1698" s="114"/>
    </row>
    <row r="1699" spans="1:26" customFormat="1" ht="17.45" customHeight="1" thickBot="1" x14ac:dyDescent="0.3">
      <c r="A1699" s="138"/>
      <c r="B1699" s="214"/>
      <c r="C1699" s="121"/>
      <c r="D1699" s="219" t="str">
        <f>HYPERLINK("https://miamia.ru/search/index.php?q="&amp;Q1699&amp;"&amp;s=Поиск?utm_source=Excel&amp;utm_medium=Nalichie&amp;utm_content="&amp;Q1699&amp;"","Посмотреть большую фотографию на сайте")</f>
        <v>Посмотреть большую фотографию на сайте</v>
      </c>
      <c r="E1699" s="220"/>
      <c r="F1699" s="220"/>
      <c r="G1699" s="220"/>
      <c r="H1699" s="220"/>
      <c r="I1699" s="220"/>
      <c r="J1699" s="220"/>
      <c r="K1699" s="220"/>
      <c r="L1699" s="220"/>
      <c r="M1699" s="220"/>
      <c r="N1699" s="221"/>
      <c r="O1699" s="118" t="str">
        <f ca="1">IF(D1699="цвет",SUM(O1700:INDIRECT("N"&amp;R1699)),IF(SUM(E1699:N1699)=0,"",SUM(E1699:N1699)))</f>
        <v/>
      </c>
      <c r="P1699" s="109" t="s">
        <v>54</v>
      </c>
      <c r="Q1699" s="110">
        <f t="shared" si="52"/>
        <v>1644</v>
      </c>
      <c r="R1699" s="111">
        <f t="shared" ca="1" si="53"/>
        <v>1699</v>
      </c>
      <c r="S1699" s="119"/>
      <c r="T1699" s="120"/>
      <c r="U1699" s="114" t="e">
        <f>VLOOKUP(C1699,Лист2!A$1:B$899,2,FALSE)</f>
        <v>#N/A</v>
      </c>
      <c r="V1699" s="114"/>
      <c r="W1699" s="114"/>
      <c r="X1699" s="114"/>
      <c r="Y1699" s="114"/>
      <c r="Z1699" s="114"/>
    </row>
    <row r="1700" spans="1:26" customFormat="1" ht="17.25" thickBot="1" x14ac:dyDescent="0.3">
      <c r="A1700" s="138"/>
      <c r="B1700" s="212" t="s">
        <v>655</v>
      </c>
      <c r="C1700" s="132">
        <v>1645</v>
      </c>
      <c r="D1700" s="104" t="s">
        <v>9</v>
      </c>
      <c r="E1700" s="105" t="s">
        <v>10</v>
      </c>
      <c r="F1700" s="105" t="s">
        <v>11</v>
      </c>
      <c r="G1700" s="105" t="s">
        <v>12</v>
      </c>
      <c r="H1700" s="105" t="s">
        <v>13</v>
      </c>
      <c r="I1700" s="105" t="s">
        <v>14</v>
      </c>
      <c r="J1700" s="105"/>
      <c r="K1700" s="105"/>
      <c r="L1700" s="105"/>
      <c r="M1700" s="105"/>
      <c r="N1700" s="107"/>
      <c r="O1700" s="108">
        <f ca="1">IF(D1700="цвет",SUM(O1701:INDIRECT("N"&amp;R1700)),IF(SUM(E1700:N1700)=0,"",SUM(E1700:N1700)))</f>
        <v>0</v>
      </c>
      <c r="P1700" s="109">
        <v>1677</v>
      </c>
      <c r="Q1700" s="110">
        <f t="shared" si="52"/>
        <v>1645</v>
      </c>
      <c r="R1700" s="111">
        <f t="shared" ca="1" si="53"/>
        <v>1704</v>
      </c>
      <c r="S1700" s="112">
        <f>IF(U1700&gt;0,ROUND((U1700),0),ROUND((P1700*$P$1),0))</f>
        <v>590</v>
      </c>
      <c r="T1700" s="113">
        <f ca="1">O1700*S1700</f>
        <v>0</v>
      </c>
      <c r="U1700" s="114">
        <f>VLOOKUP(C1700,Лист2!A$1:B$899,2,FALSE)</f>
        <v>590</v>
      </c>
      <c r="V1700" s="114"/>
      <c r="W1700" s="114"/>
      <c r="X1700" s="114"/>
      <c r="Y1700" s="114"/>
      <c r="Z1700" s="114"/>
    </row>
    <row r="1701" spans="1:26" customFormat="1" ht="17.25" thickBot="1" x14ac:dyDescent="0.3">
      <c r="A1701" s="138"/>
      <c r="B1701" s="213"/>
      <c r="C1701" s="115"/>
      <c r="D1701" s="134" t="s">
        <v>48</v>
      </c>
      <c r="E1701" s="144"/>
      <c r="F1701" s="144"/>
      <c r="G1701" s="131"/>
      <c r="H1701" s="131"/>
      <c r="I1701" s="131"/>
      <c r="J1701" s="131"/>
      <c r="K1701" s="131"/>
      <c r="L1701" s="131"/>
      <c r="M1701" s="131"/>
      <c r="N1701" s="149"/>
      <c r="O1701" s="127" t="str">
        <f ca="1">IF(D1701="цвет",SUM(O1702:INDIRECT("N"&amp;R1701)),IF(SUM(E1701:N1701)=0,"",SUM(E1701:N1701)))</f>
        <v/>
      </c>
      <c r="P1701" s="109" t="s">
        <v>54</v>
      </c>
      <c r="Q1701" s="110">
        <f t="shared" si="52"/>
        <v>1645</v>
      </c>
      <c r="R1701" s="111">
        <f t="shared" ca="1" si="53"/>
        <v>1704</v>
      </c>
      <c r="S1701" s="146"/>
      <c r="T1701" s="120"/>
      <c r="U1701" s="114" t="e">
        <f>VLOOKUP(C1701,Лист2!A$1:B$899,2,FALSE)</f>
        <v>#N/A</v>
      </c>
      <c r="V1701" s="114"/>
      <c r="W1701" s="114"/>
      <c r="X1701" s="114"/>
      <c r="Y1701" s="114"/>
      <c r="Z1701" s="114"/>
    </row>
    <row r="1702" spans="1:26" customFormat="1" ht="17.25" thickBot="1" x14ac:dyDescent="0.3">
      <c r="A1702" s="138"/>
      <c r="B1702" s="213"/>
      <c r="C1702" s="115"/>
      <c r="D1702" s="134" t="s">
        <v>656</v>
      </c>
      <c r="E1702" s="131"/>
      <c r="F1702" s="131"/>
      <c r="G1702" s="131"/>
      <c r="H1702" s="131"/>
      <c r="I1702" s="131"/>
      <c r="J1702" s="131"/>
      <c r="K1702" s="131"/>
      <c r="L1702" s="131"/>
      <c r="M1702" s="131"/>
      <c r="N1702" s="131"/>
      <c r="O1702" s="118" t="str">
        <f ca="1">IF(D1702="цвет",SUM(O1703:INDIRECT("N"&amp;R1702)),IF(SUM(E1702:N1702)=0,"",SUM(E1702:N1702)))</f>
        <v/>
      </c>
      <c r="P1702" s="109" t="s">
        <v>54</v>
      </c>
      <c r="Q1702" s="110">
        <f t="shared" si="52"/>
        <v>1645</v>
      </c>
      <c r="R1702" s="111">
        <f t="shared" ca="1" si="53"/>
        <v>1704</v>
      </c>
      <c r="S1702" s="119"/>
      <c r="T1702" s="120"/>
      <c r="U1702" s="114" t="e">
        <f>VLOOKUP(C1702,Лист2!A$1:B$899,2,FALSE)</f>
        <v>#N/A</v>
      </c>
      <c r="V1702" s="114"/>
      <c r="W1702" s="114"/>
      <c r="X1702" s="114"/>
      <c r="Y1702" s="114"/>
      <c r="Z1702" s="114"/>
    </row>
    <row r="1703" spans="1:26" customFormat="1" ht="117" customHeight="1" x14ac:dyDescent="0.25">
      <c r="A1703" s="138"/>
      <c r="B1703" s="213"/>
      <c r="C1703" s="115"/>
      <c r="D1703" s="250" t="s">
        <v>659</v>
      </c>
      <c r="E1703" s="251"/>
      <c r="F1703" s="251"/>
      <c r="G1703" s="251"/>
      <c r="H1703" s="251"/>
      <c r="I1703" s="251"/>
      <c r="J1703" s="251"/>
      <c r="K1703" s="251"/>
      <c r="L1703" s="251"/>
      <c r="M1703" s="251"/>
      <c r="N1703" s="252"/>
      <c r="O1703" s="118" t="str">
        <f ca="1">IF(D1703="цвет",SUM(O1704:INDIRECT("N"&amp;R1703)),IF(SUM(E1703:N1703)=0,"",SUM(E1703:N1703)))</f>
        <v/>
      </c>
      <c r="P1703" s="109" t="s">
        <v>54</v>
      </c>
      <c r="Q1703" s="110">
        <f t="shared" si="52"/>
        <v>1645</v>
      </c>
      <c r="R1703" s="111">
        <f t="shared" ca="1" si="53"/>
        <v>1704</v>
      </c>
      <c r="S1703" s="119"/>
      <c r="T1703" s="120"/>
      <c r="U1703" s="114" t="e">
        <f>VLOOKUP(C1703,Лист2!A$1:B$899,2,FALSE)</f>
        <v>#N/A</v>
      </c>
      <c r="V1703" s="114"/>
      <c r="W1703" s="114"/>
      <c r="X1703" s="114"/>
      <c r="Y1703" s="114"/>
      <c r="Z1703" s="114"/>
    </row>
    <row r="1704" spans="1:26" customFormat="1" ht="17.45" customHeight="1" thickBot="1" x14ac:dyDescent="0.3">
      <c r="A1704" s="138"/>
      <c r="B1704" s="214"/>
      <c r="C1704" s="121"/>
      <c r="D1704" s="219" t="str">
        <f>HYPERLINK("https://miamia.ru/search/index.php?q="&amp;Q1704&amp;"&amp;s=Поиск?utm_source=Excel&amp;utm_medium=Nalichie&amp;utm_content="&amp;Q1704&amp;"","Посмотреть большую фотографию на сайте")</f>
        <v>Посмотреть большую фотографию на сайте</v>
      </c>
      <c r="E1704" s="220"/>
      <c r="F1704" s="220"/>
      <c r="G1704" s="220"/>
      <c r="H1704" s="220"/>
      <c r="I1704" s="220"/>
      <c r="J1704" s="220"/>
      <c r="K1704" s="220"/>
      <c r="L1704" s="220"/>
      <c r="M1704" s="220"/>
      <c r="N1704" s="221"/>
      <c r="O1704" s="118" t="str">
        <f ca="1">IF(D1704="цвет",SUM(O1705:INDIRECT("N"&amp;R1704)),IF(SUM(E1704:N1704)=0,"",SUM(E1704:N1704)))</f>
        <v/>
      </c>
      <c r="P1704" s="109" t="s">
        <v>54</v>
      </c>
      <c r="Q1704" s="110">
        <f t="shared" si="52"/>
        <v>1645</v>
      </c>
      <c r="R1704" s="111">
        <f t="shared" ca="1" si="53"/>
        <v>1704</v>
      </c>
      <c r="S1704" s="119"/>
      <c r="T1704" s="120"/>
      <c r="U1704" s="114" t="e">
        <f>VLOOKUP(C1704,Лист2!A$1:B$899,2,FALSE)</f>
        <v>#N/A</v>
      </c>
      <c r="V1704" s="114"/>
      <c r="W1704" s="114"/>
      <c r="X1704" s="114"/>
      <c r="Y1704" s="114"/>
      <c r="Z1704" s="114"/>
    </row>
    <row r="1705" spans="1:26" ht="23.1" customHeight="1" thickBot="1" x14ac:dyDescent="0.3">
      <c r="A1705" s="67"/>
      <c r="B1705" s="50" t="s">
        <v>154</v>
      </c>
      <c r="C1705" s="51"/>
      <c r="D1705" s="52"/>
      <c r="E1705" s="53"/>
      <c r="F1705" s="53"/>
      <c r="G1705" s="53"/>
      <c r="H1705" s="53"/>
      <c r="I1705" s="53"/>
      <c r="J1705" s="53"/>
      <c r="K1705" s="53"/>
      <c r="L1705" s="53"/>
      <c r="M1705" s="53"/>
      <c r="N1705" s="54"/>
      <c r="O1705" s="77" t="str">
        <f ca="1">IF(D1705="цвет",SUM(O1706:INDIRECT("N"&amp;R1705)),IF(SUM(E1705:N1705)=0,"",SUM(E1705:N1705)))</f>
        <v/>
      </c>
      <c r="P1705" s="55" t="s">
        <v>54</v>
      </c>
      <c r="Q1705" s="43">
        <f t="shared" si="52"/>
        <v>1645</v>
      </c>
      <c r="R1705" s="57">
        <f t="shared" ca="1" si="53"/>
        <v>1709</v>
      </c>
      <c r="U1705" s="114" t="e">
        <f>VLOOKUP(C1705,Лист2!A$1:B$899,2,FALSE)</f>
        <v>#N/A</v>
      </c>
    </row>
    <row r="1706" spans="1:26" ht="17.45" customHeight="1" thickBot="1" x14ac:dyDescent="0.3">
      <c r="A1706" s="69"/>
      <c r="B1706" s="230" t="s">
        <v>147</v>
      </c>
      <c r="C1706" s="70">
        <v>7460</v>
      </c>
      <c r="D1706" s="83" t="s">
        <v>9</v>
      </c>
      <c r="E1706" s="84" t="s">
        <v>11</v>
      </c>
      <c r="F1706" s="84" t="s">
        <v>12</v>
      </c>
      <c r="G1706" s="84" t="s">
        <v>13</v>
      </c>
      <c r="H1706" s="84" t="s">
        <v>14</v>
      </c>
      <c r="I1706" s="84" t="s">
        <v>15</v>
      </c>
      <c r="J1706" s="84" t="s">
        <v>16</v>
      </c>
      <c r="K1706" s="61"/>
      <c r="L1706" s="84"/>
      <c r="M1706" s="61"/>
      <c r="N1706" s="85"/>
      <c r="O1706" s="65">
        <f ca="1">IF(D1706="цвет",SUM(O1707:INDIRECT("N"&amp;R1706)),IF(SUM(E1706:N1706)=0,"",SUM(E1706:N1706)))</f>
        <v>0</v>
      </c>
      <c r="P1706" s="55">
        <v>1936</v>
      </c>
      <c r="Q1706" s="43">
        <f t="shared" si="52"/>
        <v>7460</v>
      </c>
      <c r="R1706" s="57">
        <f t="shared" ca="1" si="53"/>
        <v>1709</v>
      </c>
      <c r="S1706" s="71">
        <f>IF(U1706&gt;0,ROUND((U1706),0),ROUND((P1706*$P$1),0))</f>
        <v>750</v>
      </c>
      <c r="T1706" s="72">
        <f ca="1">O1706*S1706</f>
        <v>0</v>
      </c>
      <c r="U1706" s="114">
        <f>VLOOKUP(C1706,Лист2!A$1:B$899,2,FALSE)</f>
        <v>750</v>
      </c>
    </row>
    <row r="1707" spans="1:26" ht="17.25" thickBot="1" x14ac:dyDescent="0.3">
      <c r="A1707" s="69"/>
      <c r="B1707" s="231"/>
      <c r="C1707" s="62"/>
      <c r="D1707" s="4" t="s">
        <v>148</v>
      </c>
      <c r="E1707" s="275"/>
      <c r="F1707" s="275"/>
      <c r="G1707" s="5"/>
      <c r="H1707" s="5"/>
      <c r="I1707" s="5"/>
      <c r="J1707" s="5"/>
      <c r="K1707" s="5"/>
      <c r="L1707" s="5"/>
      <c r="M1707" s="5"/>
      <c r="N1707" s="5"/>
      <c r="O1707" s="77" t="str">
        <f ca="1">IF(D1707="цвет",SUM(O1708:INDIRECT("N"&amp;R1707)),IF(SUM(E1707:N1707)=0,"",SUM(E1707:N1707)))</f>
        <v/>
      </c>
      <c r="P1707" s="55" t="s">
        <v>54</v>
      </c>
      <c r="Q1707" s="43">
        <f t="shared" si="52"/>
        <v>7460</v>
      </c>
      <c r="R1707" s="57">
        <f t="shared" ca="1" si="53"/>
        <v>1709</v>
      </c>
      <c r="S1707" s="56"/>
      <c r="T1707" s="63"/>
      <c r="U1707" s="114" t="e">
        <f>VLOOKUP(C1707,Лист2!A$1:B$899,2,FALSE)</f>
        <v>#N/A</v>
      </c>
    </row>
    <row r="1708" spans="1:26" ht="135" customHeight="1" x14ac:dyDescent="0.25">
      <c r="A1708" s="69"/>
      <c r="B1708" s="231"/>
      <c r="C1708" s="62"/>
      <c r="D1708" s="234" t="s">
        <v>268</v>
      </c>
      <c r="E1708" s="235"/>
      <c r="F1708" s="235"/>
      <c r="G1708" s="235"/>
      <c r="H1708" s="235"/>
      <c r="I1708" s="235"/>
      <c r="J1708" s="235"/>
      <c r="K1708" s="235"/>
      <c r="L1708" s="235"/>
      <c r="M1708" s="235"/>
      <c r="N1708" s="236"/>
      <c r="O1708" s="77" t="str">
        <f ca="1">IF(D1708="цвет",SUM(O1709:INDIRECT("N"&amp;R1708)),IF(SUM(E1708:N1708)=0,"",SUM(E1708:N1708)))</f>
        <v/>
      </c>
      <c r="P1708" s="55" t="s">
        <v>54</v>
      </c>
      <c r="Q1708" s="43">
        <f t="shared" si="52"/>
        <v>7460</v>
      </c>
      <c r="R1708" s="57">
        <f t="shared" ca="1" si="53"/>
        <v>1709</v>
      </c>
      <c r="S1708" s="56"/>
      <c r="T1708" s="63"/>
      <c r="U1708" s="114" t="e">
        <f>VLOOKUP(C1708,Лист2!A$1:B$899,2,FALSE)</f>
        <v>#N/A</v>
      </c>
    </row>
    <row r="1709" spans="1:26" ht="17.45" customHeight="1" thickBot="1" x14ac:dyDescent="0.3">
      <c r="A1709" s="69"/>
      <c r="B1709" s="243"/>
      <c r="C1709" s="6"/>
      <c r="D1709" s="219" t="str">
        <f>HYPERLINK("https://miamia.ru/search/index.php?q="&amp;Q1709&amp;"&amp;s=Поиск?utm_source=Excel&amp;utm_medium=Nalichie&amp;utm_content="&amp;Q1709&amp;"","Посмотреть большую фотографию на сайте")</f>
        <v>Посмотреть большую фотографию на сайте</v>
      </c>
      <c r="E1709" s="220"/>
      <c r="F1709" s="220"/>
      <c r="G1709" s="220"/>
      <c r="H1709" s="220"/>
      <c r="I1709" s="220"/>
      <c r="J1709" s="220"/>
      <c r="K1709" s="220"/>
      <c r="L1709" s="220"/>
      <c r="M1709" s="220"/>
      <c r="N1709" s="221"/>
      <c r="O1709" s="77" t="str">
        <f ca="1">IF(D1709="цвет",SUM(O1710:INDIRECT("N"&amp;R1709)),IF(SUM(E1709:N1709)=0,"",SUM(E1709:N1709)))</f>
        <v/>
      </c>
      <c r="P1709" s="55" t="s">
        <v>54</v>
      </c>
      <c r="Q1709" s="43">
        <f t="shared" si="52"/>
        <v>7460</v>
      </c>
      <c r="R1709" s="57">
        <f t="shared" ca="1" si="53"/>
        <v>1709</v>
      </c>
      <c r="S1709" s="56"/>
      <c r="T1709" s="63"/>
      <c r="U1709" s="114" t="e">
        <f>VLOOKUP(C1709,Лист2!A$1:B$899,2,FALSE)</f>
        <v>#N/A</v>
      </c>
    </row>
    <row r="1710" spans="1:26" ht="17.45" customHeight="1" thickBot="1" x14ac:dyDescent="0.3">
      <c r="A1710" s="69"/>
      <c r="B1710" s="230" t="s">
        <v>147</v>
      </c>
      <c r="C1710" s="70">
        <v>7464</v>
      </c>
      <c r="D1710" s="83" t="s">
        <v>9</v>
      </c>
      <c r="E1710" s="84" t="s">
        <v>17</v>
      </c>
      <c r="F1710" s="84" t="s">
        <v>18</v>
      </c>
      <c r="G1710" s="84" t="s">
        <v>19</v>
      </c>
      <c r="H1710" s="84" t="s">
        <v>22</v>
      </c>
      <c r="I1710" s="84"/>
      <c r="J1710" s="84"/>
      <c r="K1710" s="61"/>
      <c r="L1710" s="84"/>
      <c r="M1710" s="61"/>
      <c r="N1710" s="85"/>
      <c r="O1710" s="65">
        <f ca="1">IF(D1710="цвет",SUM(O1711:INDIRECT("N"&amp;R1710)),IF(SUM(E1710:N1710)=0,"",SUM(E1710:N1710)))</f>
        <v>0</v>
      </c>
      <c r="P1710" s="55">
        <v>2324</v>
      </c>
      <c r="Q1710" s="43">
        <f t="shared" si="52"/>
        <v>7464</v>
      </c>
      <c r="R1710" s="57">
        <f t="shared" ca="1" si="53"/>
        <v>1713</v>
      </c>
      <c r="S1710" s="71">
        <f>IF(U1710&gt;0,ROUND((U1710),0),ROUND((P1710*$P$1),0))</f>
        <v>950</v>
      </c>
      <c r="T1710" s="72">
        <f ca="1">O1710*S1710</f>
        <v>0</v>
      </c>
      <c r="U1710" s="114">
        <f>VLOOKUP(C1710,Лист2!A$1:B$899,2,FALSE)</f>
        <v>950</v>
      </c>
    </row>
    <row r="1711" spans="1:26" ht="17.25" thickBot="1" x14ac:dyDescent="0.3">
      <c r="A1711" s="69"/>
      <c r="B1711" s="231"/>
      <c r="C1711" s="62"/>
      <c r="D1711" s="4" t="s">
        <v>148</v>
      </c>
      <c r="E1711" s="144"/>
      <c r="F1711" s="144"/>
      <c r="G1711" s="275"/>
      <c r="H1711" s="275"/>
      <c r="I1711" s="5"/>
      <c r="J1711" s="5"/>
      <c r="K1711" s="5"/>
      <c r="L1711" s="5"/>
      <c r="M1711" s="5"/>
      <c r="N1711" s="5"/>
      <c r="O1711" s="77" t="str">
        <f ca="1">IF(D1711="цвет",SUM(O1712:INDIRECT("N"&amp;R1711)),IF(SUM(E1711:N1711)=0,"",SUM(E1711:N1711)))</f>
        <v/>
      </c>
      <c r="P1711" s="55" t="s">
        <v>54</v>
      </c>
      <c r="Q1711" s="43">
        <f t="shared" si="52"/>
        <v>7464</v>
      </c>
      <c r="R1711" s="57">
        <f t="shared" ca="1" si="53"/>
        <v>1713</v>
      </c>
      <c r="S1711" s="56"/>
      <c r="T1711" s="63"/>
      <c r="U1711" s="114" t="e">
        <f>VLOOKUP(C1711,Лист2!A$1:B$899,2,FALSE)</f>
        <v>#N/A</v>
      </c>
    </row>
    <row r="1712" spans="1:26" ht="135" customHeight="1" x14ac:dyDescent="0.25">
      <c r="A1712" s="69"/>
      <c r="B1712" s="231"/>
      <c r="C1712" s="62"/>
      <c r="D1712" s="234" t="s">
        <v>269</v>
      </c>
      <c r="E1712" s="235"/>
      <c r="F1712" s="235"/>
      <c r="G1712" s="235"/>
      <c r="H1712" s="235"/>
      <c r="I1712" s="235"/>
      <c r="J1712" s="235"/>
      <c r="K1712" s="235"/>
      <c r="L1712" s="235"/>
      <c r="M1712" s="235"/>
      <c r="N1712" s="236"/>
      <c r="O1712" s="77" t="str">
        <f ca="1">IF(D1712="цвет",SUM(O1713:INDIRECT("N"&amp;R1712)),IF(SUM(E1712:N1712)=0,"",SUM(E1712:N1712)))</f>
        <v/>
      </c>
      <c r="P1712" s="55" t="s">
        <v>54</v>
      </c>
      <c r="Q1712" s="43">
        <f t="shared" si="52"/>
        <v>7464</v>
      </c>
      <c r="R1712" s="57">
        <f t="shared" ca="1" si="53"/>
        <v>1713</v>
      </c>
      <c r="S1712" s="56"/>
      <c r="T1712" s="63"/>
      <c r="U1712" s="114" t="e">
        <f>VLOOKUP(C1712,Лист2!A$1:B$899,2,FALSE)</f>
        <v>#N/A</v>
      </c>
    </row>
    <row r="1713" spans="1:26" ht="17.45" customHeight="1" thickBot="1" x14ac:dyDescent="0.3">
      <c r="A1713" s="69"/>
      <c r="B1713" s="243"/>
      <c r="C1713" s="6"/>
      <c r="D1713" s="219" t="str">
        <f>HYPERLINK("https://miamia.ru/search/index.php?q="&amp;Q1713&amp;"&amp;s=Поиск?utm_source=Excel&amp;utm_medium=Nalichie&amp;utm_content="&amp;Q1713&amp;"","Посмотреть большую фотографию на сайте")</f>
        <v>Посмотреть большую фотографию на сайте</v>
      </c>
      <c r="E1713" s="220"/>
      <c r="F1713" s="220"/>
      <c r="G1713" s="220"/>
      <c r="H1713" s="220"/>
      <c r="I1713" s="220"/>
      <c r="J1713" s="220"/>
      <c r="K1713" s="220"/>
      <c r="L1713" s="220"/>
      <c r="M1713" s="220"/>
      <c r="N1713" s="221"/>
      <c r="O1713" s="77" t="str">
        <f ca="1">IF(D1713="цвет",SUM(O1714:INDIRECT("N"&amp;R1713)),IF(SUM(E1713:N1713)=0,"",SUM(E1713:N1713)))</f>
        <v/>
      </c>
      <c r="P1713" s="55" t="s">
        <v>54</v>
      </c>
      <c r="Q1713" s="43">
        <f t="shared" si="52"/>
        <v>7464</v>
      </c>
      <c r="R1713" s="57">
        <f t="shared" ca="1" si="53"/>
        <v>1713</v>
      </c>
      <c r="S1713" s="56"/>
      <c r="T1713" s="63"/>
      <c r="U1713" s="114" t="e">
        <f>VLOOKUP(C1713,Лист2!A$1:B$899,2,FALSE)</f>
        <v>#N/A</v>
      </c>
    </row>
    <row r="1714" spans="1:26" ht="17.45" customHeight="1" thickBot="1" x14ac:dyDescent="0.3">
      <c r="A1714" s="69"/>
      <c r="B1714" s="230" t="s">
        <v>147</v>
      </c>
      <c r="C1714" s="70">
        <v>7466</v>
      </c>
      <c r="D1714" s="83" t="s">
        <v>9</v>
      </c>
      <c r="E1714" s="84" t="s">
        <v>11</v>
      </c>
      <c r="F1714" s="84" t="s">
        <v>12</v>
      </c>
      <c r="G1714" s="84" t="s">
        <v>13</v>
      </c>
      <c r="H1714" s="84" t="s">
        <v>14</v>
      </c>
      <c r="I1714" s="84" t="s">
        <v>15</v>
      </c>
      <c r="J1714" s="84" t="s">
        <v>16</v>
      </c>
      <c r="K1714" s="61"/>
      <c r="L1714" s="84"/>
      <c r="M1714" s="61"/>
      <c r="N1714" s="85"/>
      <c r="O1714" s="65">
        <f ca="1">IF(D1714="цвет",SUM(O1715:INDIRECT("N"&amp;R1714)),IF(SUM(E1714:N1714)=0,"",SUM(E1714:N1714)))</f>
        <v>0</v>
      </c>
      <c r="P1714" s="55">
        <v>2711</v>
      </c>
      <c r="Q1714" s="43">
        <f t="shared" si="52"/>
        <v>7466</v>
      </c>
      <c r="R1714" s="57">
        <f t="shared" ca="1" si="53"/>
        <v>1717</v>
      </c>
      <c r="S1714" s="71">
        <f>IF(U1714&gt;0,ROUND((U1714),0),ROUND((P1714*$P$1),0))</f>
        <v>950</v>
      </c>
      <c r="T1714" s="72">
        <f ca="1">O1714*S1714</f>
        <v>0</v>
      </c>
      <c r="U1714" s="114">
        <f>VLOOKUP(C1714,Лист2!A$1:B$899,2,FALSE)</f>
        <v>950</v>
      </c>
    </row>
    <row r="1715" spans="1:26" ht="17.25" thickBot="1" x14ac:dyDescent="0.3">
      <c r="A1715" s="69"/>
      <c r="B1715" s="231"/>
      <c r="C1715" s="62"/>
      <c r="D1715" s="4" t="s">
        <v>148</v>
      </c>
      <c r="E1715" s="275"/>
      <c r="F1715" s="275"/>
      <c r="G1715" s="275"/>
      <c r="H1715" s="275"/>
      <c r="I1715" s="275"/>
      <c r="J1715" s="5"/>
      <c r="K1715" s="5"/>
      <c r="L1715" s="5"/>
      <c r="M1715" s="5"/>
      <c r="N1715" s="5"/>
      <c r="O1715" s="77" t="str">
        <f ca="1">IF(D1715="цвет",SUM(O1716:INDIRECT("N"&amp;R1715)),IF(SUM(E1715:N1715)=0,"",SUM(E1715:N1715)))</f>
        <v/>
      </c>
      <c r="P1715" s="55" t="s">
        <v>54</v>
      </c>
      <c r="Q1715" s="43">
        <f t="shared" si="52"/>
        <v>7466</v>
      </c>
      <c r="R1715" s="57">
        <f t="shared" ca="1" si="53"/>
        <v>1717</v>
      </c>
      <c r="S1715" s="56"/>
      <c r="T1715" s="63"/>
      <c r="U1715" s="114" t="e">
        <f>VLOOKUP(C1715,Лист2!A$1:B$899,2,FALSE)</f>
        <v>#N/A</v>
      </c>
    </row>
    <row r="1716" spans="1:26" ht="135" customHeight="1" x14ac:dyDescent="0.25">
      <c r="A1716" s="69"/>
      <c r="B1716" s="231"/>
      <c r="C1716" s="62"/>
      <c r="D1716" s="234" t="s">
        <v>270</v>
      </c>
      <c r="E1716" s="235"/>
      <c r="F1716" s="235"/>
      <c r="G1716" s="235"/>
      <c r="H1716" s="235"/>
      <c r="I1716" s="235"/>
      <c r="J1716" s="235"/>
      <c r="K1716" s="235"/>
      <c r="L1716" s="235"/>
      <c r="M1716" s="235"/>
      <c r="N1716" s="236"/>
      <c r="O1716" s="77" t="str">
        <f ca="1">IF(D1716="цвет",SUM(O1717:INDIRECT("N"&amp;R1716)),IF(SUM(E1716:N1716)=0,"",SUM(E1716:N1716)))</f>
        <v/>
      </c>
      <c r="P1716" s="55" t="s">
        <v>54</v>
      </c>
      <c r="Q1716" s="43">
        <f t="shared" si="52"/>
        <v>7466</v>
      </c>
      <c r="R1716" s="57">
        <f t="shared" ca="1" si="53"/>
        <v>1717</v>
      </c>
      <c r="S1716" s="56"/>
      <c r="T1716" s="63"/>
      <c r="U1716" s="114" t="e">
        <f>VLOOKUP(C1716,Лист2!A$1:B$899,2,FALSE)</f>
        <v>#N/A</v>
      </c>
    </row>
    <row r="1717" spans="1:26" ht="17.45" customHeight="1" thickBot="1" x14ac:dyDescent="0.3">
      <c r="A1717" s="69"/>
      <c r="B1717" s="243"/>
      <c r="C1717" s="6"/>
      <c r="D1717" s="219" t="str">
        <f>HYPERLINK("https://miamia.ru/search/index.php?q="&amp;Q1717&amp;"&amp;s=Поиск?utm_source=Excel&amp;utm_medium=Nalichie&amp;utm_content="&amp;Q1717&amp;"","Посмотреть большую фотографию на сайте")</f>
        <v>Посмотреть большую фотографию на сайте</v>
      </c>
      <c r="E1717" s="220"/>
      <c r="F1717" s="220"/>
      <c r="G1717" s="220"/>
      <c r="H1717" s="220"/>
      <c r="I1717" s="220"/>
      <c r="J1717" s="220"/>
      <c r="K1717" s="220"/>
      <c r="L1717" s="220"/>
      <c r="M1717" s="220"/>
      <c r="N1717" s="221"/>
      <c r="O1717" s="77" t="str">
        <f ca="1">IF(D1717="цвет",SUM(O1718:INDIRECT("N"&amp;R1717)),IF(SUM(E1717:N1717)=0,"",SUM(E1717:N1717)))</f>
        <v/>
      </c>
      <c r="P1717" s="55" t="s">
        <v>54</v>
      </c>
      <c r="Q1717" s="43">
        <f t="shared" si="52"/>
        <v>7466</v>
      </c>
      <c r="R1717" s="57">
        <f t="shared" ca="1" si="53"/>
        <v>1717</v>
      </c>
      <c r="S1717" s="56"/>
      <c r="T1717" s="63"/>
      <c r="U1717" s="114" t="e">
        <f>VLOOKUP(C1717,Лист2!A$1:B$899,2,FALSE)</f>
        <v>#N/A</v>
      </c>
    </row>
    <row r="1718" spans="1:26" ht="17.45" customHeight="1" thickBot="1" x14ac:dyDescent="0.3">
      <c r="A1718" s="69"/>
      <c r="B1718" s="230" t="s">
        <v>147</v>
      </c>
      <c r="C1718" s="70">
        <v>7468</v>
      </c>
      <c r="D1718" s="83" t="s">
        <v>9</v>
      </c>
      <c r="E1718" s="84" t="s">
        <v>17</v>
      </c>
      <c r="F1718" s="84" t="s">
        <v>18</v>
      </c>
      <c r="G1718" s="84" t="s">
        <v>19</v>
      </c>
      <c r="H1718" s="84" t="s">
        <v>22</v>
      </c>
      <c r="I1718" s="84"/>
      <c r="J1718" s="84"/>
      <c r="K1718" s="61"/>
      <c r="L1718" s="84"/>
      <c r="M1718" s="61"/>
      <c r="N1718" s="85"/>
      <c r="O1718" s="65">
        <f ca="1">IF(D1718="цвет",SUM(O1719:INDIRECT("N"&amp;R1718)),IF(SUM(E1718:N1718)=0,"",SUM(E1718:N1718)))</f>
        <v>0</v>
      </c>
      <c r="P1718" s="55">
        <v>2324</v>
      </c>
      <c r="Q1718" s="43">
        <f t="shared" si="52"/>
        <v>7468</v>
      </c>
      <c r="R1718" s="57">
        <f t="shared" ca="1" si="53"/>
        <v>1721</v>
      </c>
      <c r="S1718" s="71">
        <f>IF(U1718&gt;0,ROUND((U1718),0),ROUND((P1718*$P$1),0))</f>
        <v>950</v>
      </c>
      <c r="T1718" s="72">
        <f ca="1">O1718*S1718</f>
        <v>0</v>
      </c>
      <c r="U1718" s="114">
        <f>VLOOKUP(C1718,Лист2!A$1:B$899,2,FALSE)</f>
        <v>950</v>
      </c>
    </row>
    <row r="1719" spans="1:26" ht="17.25" thickBot="1" x14ac:dyDescent="0.3">
      <c r="A1719" s="69"/>
      <c r="B1719" s="231"/>
      <c r="C1719" s="62"/>
      <c r="D1719" s="4" t="s">
        <v>148</v>
      </c>
      <c r="E1719" s="275"/>
      <c r="F1719" s="5"/>
      <c r="G1719" s="5"/>
      <c r="H1719" s="5"/>
      <c r="I1719" s="5"/>
      <c r="J1719" s="5"/>
      <c r="K1719" s="5"/>
      <c r="L1719" s="5"/>
      <c r="M1719" s="5"/>
      <c r="N1719" s="5"/>
      <c r="O1719" s="77" t="str">
        <f ca="1">IF(D1719="цвет",SUM(O1720:INDIRECT("N"&amp;R1719)),IF(SUM(E1719:N1719)=0,"",SUM(E1719:N1719)))</f>
        <v/>
      </c>
      <c r="P1719" s="55" t="s">
        <v>54</v>
      </c>
      <c r="Q1719" s="43">
        <f t="shared" si="52"/>
        <v>7468</v>
      </c>
      <c r="R1719" s="57">
        <f t="shared" ca="1" si="53"/>
        <v>1721</v>
      </c>
      <c r="S1719" s="56"/>
      <c r="T1719" s="63"/>
      <c r="U1719" s="114" t="e">
        <f>VLOOKUP(C1719,Лист2!A$1:B$899,2,FALSE)</f>
        <v>#N/A</v>
      </c>
    </row>
    <row r="1720" spans="1:26" ht="135" customHeight="1" x14ac:dyDescent="0.25">
      <c r="A1720" s="69"/>
      <c r="B1720" s="231"/>
      <c r="C1720" s="62"/>
      <c r="D1720" s="234" t="s">
        <v>271</v>
      </c>
      <c r="E1720" s="235"/>
      <c r="F1720" s="235"/>
      <c r="G1720" s="235"/>
      <c r="H1720" s="235"/>
      <c r="I1720" s="235"/>
      <c r="J1720" s="235"/>
      <c r="K1720" s="235"/>
      <c r="L1720" s="235"/>
      <c r="M1720" s="235"/>
      <c r="N1720" s="236"/>
      <c r="O1720" s="77" t="str">
        <f ca="1">IF(D1720="цвет",SUM(O1721:INDIRECT("N"&amp;R1720)),IF(SUM(E1720:N1720)=0,"",SUM(E1720:N1720)))</f>
        <v/>
      </c>
      <c r="P1720" s="55" t="s">
        <v>54</v>
      </c>
      <c r="Q1720" s="43">
        <f t="shared" si="52"/>
        <v>7468</v>
      </c>
      <c r="R1720" s="57">
        <f t="shared" ca="1" si="53"/>
        <v>1721</v>
      </c>
      <c r="S1720" s="56"/>
      <c r="T1720" s="63"/>
      <c r="U1720" s="114" t="e">
        <f>VLOOKUP(C1720,Лист2!A$1:B$899,2,FALSE)</f>
        <v>#N/A</v>
      </c>
    </row>
    <row r="1721" spans="1:26" ht="17.45" customHeight="1" thickBot="1" x14ac:dyDescent="0.3">
      <c r="A1721" s="69"/>
      <c r="B1721" s="243"/>
      <c r="C1721" s="6"/>
      <c r="D1721" s="219" t="str">
        <f>HYPERLINK("https://miamia.ru/search/index.php?q="&amp;Q1721&amp;"&amp;s=Поиск?utm_source=Excel&amp;utm_medium=Nalichie&amp;utm_content="&amp;Q1721&amp;"","Посмотреть большую фотографию на сайте")</f>
        <v>Посмотреть большую фотографию на сайте</v>
      </c>
      <c r="E1721" s="220"/>
      <c r="F1721" s="220"/>
      <c r="G1721" s="220"/>
      <c r="H1721" s="220"/>
      <c r="I1721" s="220"/>
      <c r="J1721" s="220"/>
      <c r="K1721" s="220"/>
      <c r="L1721" s="220"/>
      <c r="M1721" s="220"/>
      <c r="N1721" s="221"/>
      <c r="O1721" s="77" t="str">
        <f ca="1">IF(D1721="цвет",SUM(O1722:INDIRECT("N"&amp;R1721)),IF(SUM(E1721:N1721)=0,"",SUM(E1721:N1721)))</f>
        <v/>
      </c>
      <c r="P1721" s="55" t="s">
        <v>54</v>
      </c>
      <c r="Q1721" s="43">
        <f t="shared" si="52"/>
        <v>7468</v>
      </c>
      <c r="R1721" s="57">
        <f t="shared" ca="1" si="53"/>
        <v>1721</v>
      </c>
      <c r="S1721" s="56"/>
      <c r="T1721" s="63"/>
      <c r="U1721" s="114" t="e">
        <f>VLOOKUP(C1721,Лист2!A$1:B$899,2,FALSE)</f>
        <v>#N/A</v>
      </c>
    </row>
    <row r="1722" spans="1:26" ht="17.45" customHeight="1" thickBot="1" x14ac:dyDescent="0.3">
      <c r="A1722" s="69"/>
      <c r="B1722" s="230" t="s">
        <v>147</v>
      </c>
      <c r="C1722" s="70">
        <v>7469</v>
      </c>
      <c r="D1722" s="83" t="s">
        <v>9</v>
      </c>
      <c r="E1722" s="84" t="s">
        <v>17</v>
      </c>
      <c r="F1722" s="84" t="s">
        <v>18</v>
      </c>
      <c r="G1722" s="84" t="s">
        <v>19</v>
      </c>
      <c r="H1722" s="84" t="s">
        <v>22</v>
      </c>
      <c r="I1722" s="84"/>
      <c r="J1722" s="84"/>
      <c r="K1722" s="61"/>
      <c r="L1722" s="84"/>
      <c r="M1722" s="61"/>
      <c r="N1722" s="85"/>
      <c r="O1722" s="65">
        <f ca="1">IF(D1722="цвет",SUM(O1723:INDIRECT("N"&amp;R1722)),IF(SUM(E1722:N1722)=0,"",SUM(E1722:N1722)))</f>
        <v>0</v>
      </c>
      <c r="P1722" s="55">
        <v>2582</v>
      </c>
      <c r="Q1722" s="43">
        <f t="shared" si="52"/>
        <v>7469</v>
      </c>
      <c r="R1722" s="57">
        <f t="shared" ca="1" si="53"/>
        <v>1725</v>
      </c>
      <c r="S1722" s="71">
        <f>IF(U1722&gt;0,ROUND((U1722),0),ROUND((P1722*$P$1),0))</f>
        <v>950</v>
      </c>
      <c r="T1722" s="72">
        <f ca="1">O1722*S1722</f>
        <v>0</v>
      </c>
      <c r="U1722" s="114">
        <f>VLOOKUP(C1722,Лист2!A$1:B$899,2,FALSE)</f>
        <v>950</v>
      </c>
    </row>
    <row r="1723" spans="1:26" ht="17.25" thickBot="1" x14ac:dyDescent="0.3">
      <c r="A1723" s="69"/>
      <c r="B1723" s="231"/>
      <c r="C1723" s="62"/>
      <c r="D1723" s="4" t="s">
        <v>148</v>
      </c>
      <c r="E1723" s="5"/>
      <c r="F1723" s="144"/>
      <c r="G1723" s="5"/>
      <c r="H1723" s="5"/>
      <c r="I1723" s="5"/>
      <c r="J1723" s="5"/>
      <c r="K1723" s="5"/>
      <c r="L1723" s="5"/>
      <c r="M1723" s="5"/>
      <c r="N1723" s="5"/>
      <c r="O1723" s="77" t="str">
        <f ca="1">IF(D1723="цвет",SUM(O1724:INDIRECT("N"&amp;R1723)),IF(SUM(E1723:N1723)=0,"",SUM(E1723:N1723)))</f>
        <v/>
      </c>
      <c r="P1723" s="55" t="s">
        <v>54</v>
      </c>
      <c r="Q1723" s="43">
        <f t="shared" si="52"/>
        <v>7469</v>
      </c>
      <c r="R1723" s="57">
        <f t="shared" ca="1" si="53"/>
        <v>1725</v>
      </c>
      <c r="S1723" s="56"/>
      <c r="T1723" s="63"/>
      <c r="U1723" s="114" t="e">
        <f>VLOOKUP(C1723,Лист2!A$1:B$899,2,FALSE)</f>
        <v>#N/A</v>
      </c>
    </row>
    <row r="1724" spans="1:26" ht="135" customHeight="1" x14ac:dyDescent="0.25">
      <c r="A1724" s="69"/>
      <c r="B1724" s="231"/>
      <c r="C1724" s="62"/>
      <c r="D1724" s="234" t="s">
        <v>272</v>
      </c>
      <c r="E1724" s="235"/>
      <c r="F1724" s="235"/>
      <c r="G1724" s="235"/>
      <c r="H1724" s="235"/>
      <c r="I1724" s="235"/>
      <c r="J1724" s="235"/>
      <c r="K1724" s="235"/>
      <c r="L1724" s="235"/>
      <c r="M1724" s="235"/>
      <c r="N1724" s="236"/>
      <c r="O1724" s="77" t="str">
        <f ca="1">IF(D1724="цвет",SUM(O1725:INDIRECT("N"&amp;R1724)),IF(SUM(E1724:N1724)=0,"",SUM(E1724:N1724)))</f>
        <v/>
      </c>
      <c r="P1724" s="55" t="s">
        <v>54</v>
      </c>
      <c r="Q1724" s="43">
        <f t="shared" si="52"/>
        <v>7469</v>
      </c>
      <c r="R1724" s="57">
        <f t="shared" ca="1" si="53"/>
        <v>1725</v>
      </c>
      <c r="S1724" s="56"/>
      <c r="T1724" s="63"/>
      <c r="U1724" s="114" t="e">
        <f>VLOOKUP(C1724,Лист2!A$1:B$899,2,FALSE)</f>
        <v>#N/A</v>
      </c>
    </row>
    <row r="1725" spans="1:26" ht="17.45" customHeight="1" thickBot="1" x14ac:dyDescent="0.3">
      <c r="A1725" s="69"/>
      <c r="B1725" s="243"/>
      <c r="C1725" s="6"/>
      <c r="D1725" s="219" t="str">
        <f>HYPERLINK("https://miamia.ru/search/index.php?q="&amp;Q1725&amp;"&amp;s=Поиск?utm_source=Excel&amp;utm_medium=Nalichie&amp;utm_content="&amp;Q1725&amp;"","Посмотреть большую фотографию на сайте")</f>
        <v>Посмотреть большую фотографию на сайте</v>
      </c>
      <c r="E1725" s="220"/>
      <c r="F1725" s="220"/>
      <c r="G1725" s="220"/>
      <c r="H1725" s="220"/>
      <c r="I1725" s="220"/>
      <c r="J1725" s="220"/>
      <c r="K1725" s="220"/>
      <c r="L1725" s="220"/>
      <c r="M1725" s="220"/>
      <c r="N1725" s="221"/>
      <c r="O1725" s="77" t="str">
        <f ca="1">IF(D1725="цвет",SUM(O1726:INDIRECT("N"&amp;R1725)),IF(SUM(E1725:N1725)=0,"",SUM(E1725:N1725)))</f>
        <v/>
      </c>
      <c r="P1725" s="55" t="s">
        <v>54</v>
      </c>
      <c r="Q1725" s="43">
        <f t="shared" si="52"/>
        <v>7469</v>
      </c>
      <c r="R1725" s="57">
        <f t="shared" ca="1" si="53"/>
        <v>1725</v>
      </c>
      <c r="S1725" s="56"/>
      <c r="T1725" s="63"/>
      <c r="U1725" s="114" t="e">
        <f>VLOOKUP(C1725,Лист2!A$1:B$899,2,FALSE)</f>
        <v>#N/A</v>
      </c>
    </row>
    <row r="1726" spans="1:26" ht="23.1" customHeight="1" thickBot="1" x14ac:dyDescent="0.3">
      <c r="A1726" s="67"/>
      <c r="B1726" s="50" t="s">
        <v>95</v>
      </c>
      <c r="C1726" s="51"/>
      <c r="D1726" s="52"/>
      <c r="E1726" s="53"/>
      <c r="F1726" s="53"/>
      <c r="G1726" s="53"/>
      <c r="H1726" s="53"/>
      <c r="I1726" s="53"/>
      <c r="J1726" s="53"/>
      <c r="K1726" s="53"/>
      <c r="L1726" s="53"/>
      <c r="M1726" s="53"/>
      <c r="N1726" s="54"/>
      <c r="O1726" s="77" t="str">
        <f ca="1">IF(D1726="цвет",SUM(O1727:INDIRECT("N"&amp;R1726)),IF(SUM(E1726:N1726)=0,"",SUM(E1726:N1726)))</f>
        <v/>
      </c>
      <c r="P1726" s="55" t="s">
        <v>54</v>
      </c>
      <c r="Q1726" s="43">
        <f t="shared" si="52"/>
        <v>7469</v>
      </c>
      <c r="R1726" s="57">
        <f t="shared" ca="1" si="53"/>
        <v>1730</v>
      </c>
      <c r="U1726" s="114" t="e">
        <f>VLOOKUP(C1726,Лист2!A$1:B$899,2,FALSE)</f>
        <v>#N/A</v>
      </c>
    </row>
    <row r="1727" spans="1:26" customFormat="1" ht="17.25" thickBot="1" x14ac:dyDescent="0.3">
      <c r="A1727" s="138"/>
      <c r="B1727" s="140" t="s">
        <v>93</v>
      </c>
      <c r="C1727" s="132">
        <v>1830</v>
      </c>
      <c r="D1727" s="104" t="s">
        <v>9</v>
      </c>
      <c r="E1727" s="105" t="s">
        <v>11</v>
      </c>
      <c r="F1727" s="105" t="s">
        <v>12</v>
      </c>
      <c r="G1727" s="105" t="s">
        <v>13</v>
      </c>
      <c r="H1727" s="105"/>
      <c r="I1727" s="105"/>
      <c r="J1727" s="105"/>
      <c r="K1727" s="105"/>
      <c r="L1727" s="105"/>
      <c r="M1727" s="105"/>
      <c r="N1727" s="107"/>
      <c r="O1727" s="108">
        <f ca="1">IF(D1727="цвет",SUM(O1728:INDIRECT("N"&amp;R1727)),IF(SUM(E1727:N1727)=0,"",SUM(E1727:N1727)))</f>
        <v>0</v>
      </c>
      <c r="P1727" s="109">
        <v>1936</v>
      </c>
      <c r="Q1727" s="110">
        <f t="shared" si="52"/>
        <v>1830</v>
      </c>
      <c r="R1727" s="111">
        <f t="shared" ca="1" si="53"/>
        <v>1730</v>
      </c>
      <c r="S1727" s="112">
        <f>IF(U1727&gt;0,ROUND((U1727),0),ROUND((P1727*$P$1),0))</f>
        <v>850</v>
      </c>
      <c r="T1727" s="113">
        <f ca="1">O1727*S1727</f>
        <v>0</v>
      </c>
      <c r="U1727" s="114">
        <f>VLOOKUP(C1727,Лист2!A$1:B$899,2,FALSE)</f>
        <v>850</v>
      </c>
      <c r="V1727" s="114"/>
      <c r="W1727" s="114"/>
      <c r="X1727" s="114"/>
      <c r="Y1727" s="114"/>
      <c r="Z1727" s="114"/>
    </row>
    <row r="1728" spans="1:26" customFormat="1" ht="17.25" thickBot="1" x14ac:dyDescent="0.3">
      <c r="A1728" s="138"/>
      <c r="B1728" s="141"/>
      <c r="C1728" s="115"/>
      <c r="D1728" s="134" t="s">
        <v>94</v>
      </c>
      <c r="E1728" s="144"/>
      <c r="F1728" s="131"/>
      <c r="G1728" s="131"/>
      <c r="H1728" s="131"/>
      <c r="I1728" s="131"/>
      <c r="J1728" s="131"/>
      <c r="K1728" s="131"/>
      <c r="L1728" s="131"/>
      <c r="M1728" s="131"/>
      <c r="N1728" s="131"/>
      <c r="O1728" s="118" t="str">
        <f ca="1">IF(D1728="цвет",SUM(O1729:INDIRECT("N"&amp;R1728)),IF(SUM(E1728:N1728)=0,"",SUM(E1728:N1728)))</f>
        <v/>
      </c>
      <c r="P1728" s="109" t="s">
        <v>54</v>
      </c>
      <c r="Q1728" s="110">
        <f t="shared" si="52"/>
        <v>1830</v>
      </c>
      <c r="R1728" s="111">
        <f t="shared" ca="1" si="53"/>
        <v>1730</v>
      </c>
      <c r="S1728" s="119"/>
      <c r="T1728" s="120"/>
      <c r="U1728" s="114" t="e">
        <f>VLOOKUP(C1728,Лист2!A$1:B$899,2,FALSE)</f>
        <v>#N/A</v>
      </c>
      <c r="V1728" s="114"/>
      <c r="W1728" s="114"/>
      <c r="X1728" s="114"/>
      <c r="Y1728" s="114"/>
      <c r="Z1728" s="114"/>
    </row>
    <row r="1729" spans="1:26" customFormat="1" ht="135" customHeight="1" x14ac:dyDescent="0.25">
      <c r="A1729" s="138"/>
      <c r="B1729" s="141"/>
      <c r="C1729" s="115"/>
      <c r="D1729" s="227" t="s">
        <v>453</v>
      </c>
      <c r="E1729" s="228"/>
      <c r="F1729" s="228"/>
      <c r="G1729" s="228"/>
      <c r="H1729" s="228"/>
      <c r="I1729" s="228"/>
      <c r="J1729" s="228"/>
      <c r="K1729" s="228"/>
      <c r="L1729" s="228"/>
      <c r="M1729" s="228"/>
      <c r="N1729" s="139"/>
      <c r="O1729" s="118" t="str">
        <f ca="1">IF(D1729="цвет",SUM(O1730:INDIRECT("N"&amp;R1729)),IF(SUM(E1729:N1729)=0,"",SUM(E1729:N1729)))</f>
        <v/>
      </c>
      <c r="P1729" s="109" t="s">
        <v>54</v>
      </c>
      <c r="Q1729" s="110">
        <f t="shared" si="52"/>
        <v>1830</v>
      </c>
      <c r="R1729" s="111">
        <f t="shared" ca="1" si="53"/>
        <v>1730</v>
      </c>
      <c r="S1729" s="119"/>
      <c r="T1729" s="120"/>
      <c r="U1729" s="114" t="e">
        <f>VLOOKUP(C1729,Лист2!A$1:B$899,2,FALSE)</f>
        <v>#N/A</v>
      </c>
      <c r="V1729" s="114"/>
      <c r="W1729" s="114"/>
      <c r="X1729" s="114"/>
      <c r="Y1729" s="114"/>
      <c r="Z1729" s="114"/>
    </row>
    <row r="1730" spans="1:26" customFormat="1" ht="17.45" customHeight="1" thickBot="1" x14ac:dyDescent="0.3">
      <c r="A1730" s="138"/>
      <c r="B1730" s="143"/>
      <c r="C1730" s="121"/>
      <c r="D1730" s="219" t="str">
        <f>HYPERLINK("https://miamia.ru/search/index.php?q="&amp;Q1730&amp;"&amp;s=Поиск?utm_source=Excel&amp;utm_medium=Nalichie&amp;utm_content="&amp;Q1730&amp;"","Посмотреть большую фотографию на сайте")</f>
        <v>Посмотреть большую фотографию на сайте</v>
      </c>
      <c r="E1730" s="220"/>
      <c r="F1730" s="220"/>
      <c r="G1730" s="220"/>
      <c r="H1730" s="220"/>
      <c r="I1730" s="220"/>
      <c r="J1730" s="220"/>
      <c r="K1730" s="220"/>
      <c r="L1730" s="220"/>
      <c r="M1730" s="220"/>
      <c r="N1730" s="142"/>
      <c r="O1730" s="118" t="str">
        <f ca="1">IF(D1730="цвет",SUM(O1731:INDIRECT("N"&amp;R1730)),IF(SUM(E1730:N1730)=0,"",SUM(E1730:N1730)))</f>
        <v/>
      </c>
      <c r="P1730" s="109" t="s">
        <v>54</v>
      </c>
      <c r="Q1730" s="110">
        <f t="shared" si="52"/>
        <v>1830</v>
      </c>
      <c r="R1730" s="111">
        <f t="shared" ca="1" si="53"/>
        <v>1730</v>
      </c>
      <c r="S1730" s="119"/>
      <c r="T1730" s="120"/>
      <c r="U1730" s="114" t="e">
        <f>VLOOKUP(C1730,Лист2!A$1:B$899,2,FALSE)</f>
        <v>#N/A</v>
      </c>
      <c r="V1730" s="114"/>
      <c r="W1730" s="114"/>
      <c r="X1730" s="114"/>
      <c r="Y1730" s="114"/>
      <c r="Z1730" s="114"/>
    </row>
    <row r="1731" spans="1:26" ht="17.45" customHeight="1" thickBot="1" x14ac:dyDescent="0.3">
      <c r="A1731" s="69"/>
      <c r="B1731" s="230" t="s">
        <v>93</v>
      </c>
      <c r="C1731" s="70">
        <v>1832</v>
      </c>
      <c r="D1731" s="83" t="s">
        <v>9</v>
      </c>
      <c r="E1731" s="84" t="s">
        <v>11</v>
      </c>
      <c r="F1731" s="84" t="s">
        <v>12</v>
      </c>
      <c r="G1731" s="84" t="s">
        <v>13</v>
      </c>
      <c r="H1731" s="84" t="s">
        <v>14</v>
      </c>
      <c r="I1731" s="84" t="s">
        <v>15</v>
      </c>
      <c r="J1731" s="84" t="s">
        <v>16</v>
      </c>
      <c r="K1731" s="61"/>
      <c r="L1731" s="84"/>
      <c r="M1731" s="61"/>
      <c r="N1731" s="85"/>
      <c r="O1731" s="65">
        <f ca="1">IF(D1731="цвет",SUM(O1732:INDIRECT("N"&amp;R1731)),IF(SUM(E1731:N1731)=0,"",SUM(E1731:N1731)))</f>
        <v>0</v>
      </c>
      <c r="P1731" s="55">
        <v>1031</v>
      </c>
      <c r="Q1731" s="43">
        <f t="shared" si="52"/>
        <v>1832</v>
      </c>
      <c r="R1731" s="57">
        <f t="shared" ca="1" si="53"/>
        <v>1734</v>
      </c>
      <c r="S1731" s="71">
        <f>IF(U1731&gt;0,ROUND((U1731),0),ROUND((P1731*$P$1),0))</f>
        <v>850</v>
      </c>
      <c r="T1731" s="72">
        <f ca="1">O1731*S1731</f>
        <v>0</v>
      </c>
      <c r="U1731" s="114">
        <f>VLOOKUP(C1731,Лист2!A$1:B$899,2,FALSE)</f>
        <v>850</v>
      </c>
    </row>
    <row r="1732" spans="1:26" ht="17.25" thickBot="1" x14ac:dyDescent="0.3">
      <c r="A1732" s="69"/>
      <c r="B1732" s="231"/>
      <c r="C1732" s="62"/>
      <c r="D1732" s="4" t="s">
        <v>94</v>
      </c>
      <c r="E1732" s="144"/>
      <c r="F1732" s="5"/>
      <c r="G1732" s="5"/>
      <c r="H1732" s="5"/>
      <c r="I1732" s="5"/>
      <c r="J1732" s="5"/>
      <c r="K1732" s="5"/>
      <c r="L1732" s="5"/>
      <c r="M1732" s="5"/>
      <c r="N1732" s="5"/>
      <c r="O1732" s="77" t="str">
        <f ca="1">IF(D1732="цвет",SUM(O1733:INDIRECT("N"&amp;R1732)),IF(SUM(E1732:N1732)=0,"",SUM(E1732:N1732)))</f>
        <v/>
      </c>
      <c r="P1732" s="55" t="s">
        <v>54</v>
      </c>
      <c r="Q1732" s="43">
        <f t="shared" si="52"/>
        <v>1832</v>
      </c>
      <c r="R1732" s="57">
        <f t="shared" ca="1" si="53"/>
        <v>1734</v>
      </c>
      <c r="S1732" s="56"/>
      <c r="T1732" s="63"/>
      <c r="U1732" s="114" t="e">
        <f>VLOOKUP(C1732,Лист2!A$1:B$899,2,FALSE)</f>
        <v>#N/A</v>
      </c>
    </row>
    <row r="1733" spans="1:26" ht="135" customHeight="1" x14ac:dyDescent="0.25">
      <c r="A1733" s="69"/>
      <c r="B1733" s="231"/>
      <c r="C1733" s="62"/>
      <c r="D1733" s="234" t="s">
        <v>273</v>
      </c>
      <c r="E1733" s="235"/>
      <c r="F1733" s="235"/>
      <c r="G1733" s="235"/>
      <c r="H1733" s="235"/>
      <c r="I1733" s="235"/>
      <c r="J1733" s="235"/>
      <c r="K1733" s="235"/>
      <c r="L1733" s="235"/>
      <c r="M1733" s="235"/>
      <c r="N1733" s="236"/>
      <c r="O1733" s="77" t="str">
        <f ca="1">IF(D1733="цвет",SUM(O1734:INDIRECT("N"&amp;R1733)),IF(SUM(E1733:N1733)=0,"",SUM(E1733:N1733)))</f>
        <v/>
      </c>
      <c r="P1733" s="55" t="s">
        <v>54</v>
      </c>
      <c r="Q1733" s="43">
        <f t="shared" si="52"/>
        <v>1832</v>
      </c>
      <c r="R1733" s="57">
        <f t="shared" ca="1" si="53"/>
        <v>1734</v>
      </c>
      <c r="S1733" s="56"/>
      <c r="T1733" s="63"/>
      <c r="U1733" s="114" t="e">
        <f>VLOOKUP(C1733,Лист2!A$1:B$899,2,FALSE)</f>
        <v>#N/A</v>
      </c>
    </row>
    <row r="1734" spans="1:26" ht="17.45" customHeight="1" thickBot="1" x14ac:dyDescent="0.3">
      <c r="A1734" s="69"/>
      <c r="B1734" s="243"/>
      <c r="C1734" s="6"/>
      <c r="D1734" s="219" t="str">
        <f>HYPERLINK("https://miamia.ru/search/index.php?q="&amp;Q1734&amp;"&amp;s=Поиск?utm_source=Excel&amp;utm_medium=Nalichie&amp;utm_content="&amp;Q1734&amp;"","Посмотреть большую фотографию на сайте")</f>
        <v>Посмотреть большую фотографию на сайте</v>
      </c>
      <c r="E1734" s="220"/>
      <c r="F1734" s="220"/>
      <c r="G1734" s="220"/>
      <c r="H1734" s="220"/>
      <c r="I1734" s="220"/>
      <c r="J1734" s="220"/>
      <c r="K1734" s="220"/>
      <c r="L1734" s="220"/>
      <c r="M1734" s="220"/>
      <c r="N1734" s="221"/>
      <c r="O1734" s="77" t="str">
        <f ca="1">IF(D1734="цвет",SUM(O1735:INDIRECT("N"&amp;R1734)),IF(SUM(E1734:N1734)=0,"",SUM(E1734:N1734)))</f>
        <v/>
      </c>
      <c r="P1734" s="55" t="s">
        <v>54</v>
      </c>
      <c r="Q1734" s="43">
        <f t="shared" si="52"/>
        <v>1832</v>
      </c>
      <c r="R1734" s="57">
        <f t="shared" ca="1" si="53"/>
        <v>1734</v>
      </c>
      <c r="S1734" s="56"/>
      <c r="T1734" s="63"/>
      <c r="U1734" s="114" t="e">
        <f>VLOOKUP(C1734,Лист2!A$1:B$899,2,FALSE)</f>
        <v>#N/A</v>
      </c>
    </row>
    <row r="1735" spans="1:26" ht="17.45" customHeight="1" thickBot="1" x14ac:dyDescent="0.3">
      <c r="A1735" s="69"/>
      <c r="B1735" s="230" t="s">
        <v>93</v>
      </c>
      <c r="C1735" s="70">
        <v>1834</v>
      </c>
      <c r="D1735" s="83" t="s">
        <v>9</v>
      </c>
      <c r="E1735" s="84" t="s">
        <v>11</v>
      </c>
      <c r="F1735" s="84" t="s">
        <v>12</v>
      </c>
      <c r="G1735" s="84" t="s">
        <v>13</v>
      </c>
      <c r="H1735" s="84" t="s">
        <v>14</v>
      </c>
      <c r="I1735" s="84" t="s">
        <v>15</v>
      </c>
      <c r="J1735" s="84" t="s">
        <v>16</v>
      </c>
      <c r="K1735" s="61"/>
      <c r="L1735" s="84"/>
      <c r="M1735" s="61"/>
      <c r="N1735" s="85"/>
      <c r="O1735" s="65">
        <f ca="1">IF(D1735="цвет",SUM(O1736:INDIRECT("N"&amp;R1735)),IF(SUM(E1735:N1735)=0,"",SUM(E1735:N1735)))</f>
        <v>0</v>
      </c>
      <c r="P1735" s="55">
        <v>1031</v>
      </c>
      <c r="Q1735" s="43">
        <f t="shared" si="52"/>
        <v>1834</v>
      </c>
      <c r="R1735" s="57">
        <f t="shared" ca="1" si="53"/>
        <v>1738</v>
      </c>
      <c r="S1735" s="71">
        <f>IF(U1735&gt;0,ROUND((U1735),0),ROUND((P1735*$P$1),0))</f>
        <v>850</v>
      </c>
      <c r="T1735" s="72">
        <f ca="1">O1735*S1735</f>
        <v>0</v>
      </c>
      <c r="U1735" s="114">
        <f>VLOOKUP(C1735,Лист2!A$1:B$899,2,FALSE)</f>
        <v>850</v>
      </c>
    </row>
    <row r="1736" spans="1:26" ht="17.25" thickBot="1" x14ac:dyDescent="0.3">
      <c r="A1736" s="69"/>
      <c r="B1736" s="231"/>
      <c r="C1736" s="62"/>
      <c r="D1736" s="4" t="s">
        <v>94</v>
      </c>
      <c r="E1736" s="275"/>
      <c r="F1736" s="275"/>
      <c r="G1736" s="5"/>
      <c r="H1736" s="144"/>
      <c r="I1736" s="5"/>
      <c r="J1736" s="5"/>
      <c r="K1736" s="5"/>
      <c r="L1736" s="5"/>
      <c r="M1736" s="5"/>
      <c r="N1736" s="5"/>
      <c r="O1736" s="77" t="str">
        <f ca="1">IF(D1736="цвет",SUM(O1737:INDIRECT("N"&amp;R1736)),IF(SUM(E1736:N1736)=0,"",SUM(E1736:N1736)))</f>
        <v/>
      </c>
      <c r="P1736" s="55" t="s">
        <v>54</v>
      </c>
      <c r="Q1736" s="43">
        <f t="shared" si="52"/>
        <v>1834</v>
      </c>
      <c r="R1736" s="57">
        <f t="shared" ca="1" si="53"/>
        <v>1738</v>
      </c>
      <c r="S1736" s="56"/>
      <c r="T1736" s="63"/>
      <c r="U1736" s="114" t="e">
        <f>VLOOKUP(C1736,Лист2!A$1:B$899,2,FALSE)</f>
        <v>#N/A</v>
      </c>
    </row>
    <row r="1737" spans="1:26" ht="135" customHeight="1" x14ac:dyDescent="0.25">
      <c r="A1737" s="69"/>
      <c r="B1737" s="231"/>
      <c r="C1737" s="62"/>
      <c r="D1737" s="234" t="s">
        <v>274</v>
      </c>
      <c r="E1737" s="235"/>
      <c r="F1737" s="235"/>
      <c r="G1737" s="235"/>
      <c r="H1737" s="235"/>
      <c r="I1737" s="235"/>
      <c r="J1737" s="235"/>
      <c r="K1737" s="235"/>
      <c r="L1737" s="235"/>
      <c r="M1737" s="235"/>
      <c r="N1737" s="236"/>
      <c r="O1737" s="77" t="str">
        <f ca="1">IF(D1737="цвет",SUM(O1738:INDIRECT("N"&amp;R1737)),IF(SUM(E1737:N1737)=0,"",SUM(E1737:N1737)))</f>
        <v/>
      </c>
      <c r="P1737" s="55" t="s">
        <v>54</v>
      </c>
      <c r="Q1737" s="43">
        <f t="shared" si="52"/>
        <v>1834</v>
      </c>
      <c r="R1737" s="57">
        <f t="shared" ca="1" si="53"/>
        <v>1738</v>
      </c>
      <c r="S1737" s="56"/>
      <c r="T1737" s="63"/>
      <c r="U1737" s="114" t="e">
        <f>VLOOKUP(C1737,Лист2!A$1:B$899,2,FALSE)</f>
        <v>#N/A</v>
      </c>
    </row>
    <row r="1738" spans="1:26" ht="17.45" customHeight="1" thickBot="1" x14ac:dyDescent="0.3">
      <c r="A1738" s="69"/>
      <c r="B1738" s="243"/>
      <c r="C1738" s="6"/>
      <c r="D1738" s="219" t="str">
        <f>HYPERLINK("https://miamia.ru/search/index.php?q="&amp;Q1738&amp;"&amp;s=Поиск?utm_source=Excel&amp;utm_medium=Nalichie&amp;utm_content="&amp;Q1738&amp;"","Посмотреть большую фотографию на сайте")</f>
        <v>Посмотреть большую фотографию на сайте</v>
      </c>
      <c r="E1738" s="220"/>
      <c r="F1738" s="220"/>
      <c r="G1738" s="220"/>
      <c r="H1738" s="220"/>
      <c r="I1738" s="220"/>
      <c r="J1738" s="220"/>
      <c r="K1738" s="220"/>
      <c r="L1738" s="220"/>
      <c r="M1738" s="220"/>
      <c r="N1738" s="221"/>
      <c r="O1738" s="77" t="str">
        <f ca="1">IF(D1738="цвет",SUM(O1739:INDIRECT("N"&amp;R1738)),IF(SUM(E1738:N1738)=0,"",SUM(E1738:N1738)))</f>
        <v/>
      </c>
      <c r="P1738" s="55" t="s">
        <v>54</v>
      </c>
      <c r="Q1738" s="43">
        <f t="shared" si="52"/>
        <v>1834</v>
      </c>
      <c r="R1738" s="57">
        <f t="shared" ca="1" si="53"/>
        <v>1738</v>
      </c>
      <c r="S1738" s="56"/>
      <c r="T1738" s="63"/>
      <c r="U1738" s="114" t="e">
        <f>VLOOKUP(C1738,Лист2!A$1:B$899,2,FALSE)</f>
        <v>#N/A</v>
      </c>
    </row>
  </sheetData>
  <sheetProtection sheet="1" objects="1" scenarios="1" autoFilter="0" pivotTables="0"/>
  <autoFilter ref="S1:S1738" xr:uid="{00000000-0001-0000-0000-000000000000}"/>
  <mergeCells count="1062">
    <mergeCell ref="D1010:N1010"/>
    <mergeCell ref="D1011:N1011"/>
    <mergeCell ref="D1014:N1014"/>
    <mergeCell ref="D1015:N1015"/>
    <mergeCell ref="D1018:N1018"/>
    <mergeCell ref="D1019:N1019"/>
    <mergeCell ref="D1022:N1022"/>
    <mergeCell ref="D1023:N1023"/>
    <mergeCell ref="D1026:N1026"/>
    <mergeCell ref="D1027:N1027"/>
    <mergeCell ref="D562:N562"/>
    <mergeCell ref="D573:N573"/>
    <mergeCell ref="D569:N569"/>
    <mergeCell ref="D595:N595"/>
    <mergeCell ref="D832:N832"/>
    <mergeCell ref="D761:N761"/>
    <mergeCell ref="D745:N745"/>
    <mergeCell ref="D751:N751"/>
    <mergeCell ref="D707:N707"/>
    <mergeCell ref="D703:N703"/>
    <mergeCell ref="D698:N698"/>
    <mergeCell ref="D882:N882"/>
    <mergeCell ref="D417:N417"/>
    <mergeCell ref="B372:B375"/>
    <mergeCell ref="D374:N374"/>
    <mergeCell ref="D375:N375"/>
    <mergeCell ref="D379:N379"/>
    <mergeCell ref="D380:N380"/>
    <mergeCell ref="D383:N383"/>
    <mergeCell ref="D384:N384"/>
    <mergeCell ref="D387:N387"/>
    <mergeCell ref="D388:N388"/>
    <mergeCell ref="B336:B339"/>
    <mergeCell ref="D236:N236"/>
    <mergeCell ref="D237:N237"/>
    <mergeCell ref="D286:N286"/>
    <mergeCell ref="D330:N330"/>
    <mergeCell ref="D335:N335"/>
    <mergeCell ref="D343:N343"/>
    <mergeCell ref="D371:N371"/>
    <mergeCell ref="B12:B15"/>
    <mergeCell ref="D14:N14"/>
    <mergeCell ref="D15:N15"/>
    <mergeCell ref="B16:B19"/>
    <mergeCell ref="D18:N18"/>
    <mergeCell ref="D19:N19"/>
    <mergeCell ref="B341:B344"/>
    <mergeCell ref="B163:B166"/>
    <mergeCell ref="B167:B170"/>
    <mergeCell ref="D169:N169"/>
    <mergeCell ref="D170:N170"/>
    <mergeCell ref="B725:B728"/>
    <mergeCell ref="D727:N727"/>
    <mergeCell ref="D728:N728"/>
    <mergeCell ref="D339:N339"/>
    <mergeCell ref="B328:B331"/>
    <mergeCell ref="B360:B363"/>
    <mergeCell ref="D362:N362"/>
    <mergeCell ref="D363:N363"/>
    <mergeCell ref="B364:B367"/>
    <mergeCell ref="D366:N366"/>
    <mergeCell ref="D367:N367"/>
    <mergeCell ref="B368:B371"/>
    <mergeCell ref="D370:N370"/>
    <mergeCell ref="B349:B352"/>
    <mergeCell ref="D327:N327"/>
    <mergeCell ref="D195:N195"/>
    <mergeCell ref="D161:N161"/>
    <mergeCell ref="D156:N156"/>
    <mergeCell ref="B283:B286"/>
    <mergeCell ref="B332:B335"/>
    <mergeCell ref="D304:N304"/>
    <mergeCell ref="D301:N301"/>
    <mergeCell ref="B298:B301"/>
    <mergeCell ref="D331:N331"/>
    <mergeCell ref="D296:N296"/>
    <mergeCell ref="D295:N295"/>
    <mergeCell ref="D326:N326"/>
    <mergeCell ref="B324:B327"/>
    <mergeCell ref="D174:N174"/>
    <mergeCell ref="D132:N132"/>
    <mergeCell ref="B147:B151"/>
    <mergeCell ref="D609:N609"/>
    <mergeCell ref="B576:B580"/>
    <mergeCell ref="D584:N584"/>
    <mergeCell ref="D594:N594"/>
    <mergeCell ref="D599:N599"/>
    <mergeCell ref="D585:N585"/>
    <mergeCell ref="D312:N312"/>
    <mergeCell ref="D192:N192"/>
    <mergeCell ref="D268:N268"/>
    <mergeCell ref="D285:N285"/>
    <mergeCell ref="D204:N204"/>
    <mergeCell ref="D590:N590"/>
    <mergeCell ref="B581:B585"/>
    <mergeCell ref="D209:N209"/>
    <mergeCell ref="D589:N589"/>
    <mergeCell ref="B138:B141"/>
    <mergeCell ref="D160:N160"/>
    <mergeCell ref="B206:B209"/>
    <mergeCell ref="B274:B277"/>
    <mergeCell ref="B234:B237"/>
    <mergeCell ref="D276:N276"/>
    <mergeCell ref="B133:B136"/>
    <mergeCell ref="D151:N151"/>
    <mergeCell ref="D135:N135"/>
    <mergeCell ref="B152:B156"/>
    <mergeCell ref="D188:N188"/>
    <mergeCell ref="B202:B205"/>
    <mergeCell ref="B189:B192"/>
    <mergeCell ref="B197:B200"/>
    <mergeCell ref="D205:N205"/>
    <mergeCell ref="D305:N305"/>
    <mergeCell ref="B293:B296"/>
    <mergeCell ref="B306:B309"/>
    <mergeCell ref="B278:B281"/>
    <mergeCell ref="B253:B256"/>
    <mergeCell ref="D260:N260"/>
    <mergeCell ref="D277:N277"/>
    <mergeCell ref="D280:N280"/>
    <mergeCell ref="B270:B273"/>
    <mergeCell ref="D241:N241"/>
    <mergeCell ref="D251:N251"/>
    <mergeCell ref="D290:N290"/>
    <mergeCell ref="D291:N291"/>
    <mergeCell ref="B219:B222"/>
    <mergeCell ref="D281:N281"/>
    <mergeCell ref="B302:B305"/>
    <mergeCell ref="D300:N300"/>
    <mergeCell ref="B319:B322"/>
    <mergeCell ref="D309:N309"/>
    <mergeCell ref="D338:N338"/>
    <mergeCell ref="D334:N334"/>
    <mergeCell ref="B310:B313"/>
    <mergeCell ref="B345:B348"/>
    <mergeCell ref="D574:N574"/>
    <mergeCell ref="D351:N351"/>
    <mergeCell ref="D348:N348"/>
    <mergeCell ref="D352:N352"/>
    <mergeCell ref="B354:B357"/>
    <mergeCell ref="D356:N356"/>
    <mergeCell ref="D648:N648"/>
    <mergeCell ref="B634:B637"/>
    <mergeCell ref="D616:N616"/>
    <mergeCell ref="D600:N600"/>
    <mergeCell ref="B630:B633"/>
    <mergeCell ref="D617:N617"/>
    <mergeCell ref="D620:N620"/>
    <mergeCell ref="D605:N605"/>
    <mergeCell ref="D625:N625"/>
    <mergeCell ref="D637:N637"/>
    <mergeCell ref="D636:N636"/>
    <mergeCell ref="D624:N624"/>
    <mergeCell ref="D629:N629"/>
    <mergeCell ref="D621:N621"/>
    <mergeCell ref="B606:B609"/>
    <mergeCell ref="D633:N633"/>
    <mergeCell ref="D612:N612"/>
    <mergeCell ref="D604:N604"/>
    <mergeCell ref="D613:N613"/>
    <mergeCell ref="D1174:N1174"/>
    <mergeCell ref="D1186:N1186"/>
    <mergeCell ref="D1169:N1169"/>
    <mergeCell ref="D1115:N1115"/>
    <mergeCell ref="D1127:N1127"/>
    <mergeCell ref="B1125:B1128"/>
    <mergeCell ref="B669:B673"/>
    <mergeCell ref="D672:N672"/>
    <mergeCell ref="D673:N673"/>
    <mergeCell ref="D686:N686"/>
    <mergeCell ref="D689:N689"/>
    <mergeCell ref="D993:N993"/>
    <mergeCell ref="D793:N793"/>
    <mergeCell ref="B776:B779"/>
    <mergeCell ref="B846:B849"/>
    <mergeCell ref="B838:B841"/>
    <mergeCell ref="B1112:B1115"/>
    <mergeCell ref="D824:N824"/>
    <mergeCell ref="D837:N837"/>
    <mergeCell ref="B879:B882"/>
    <mergeCell ref="D815:N815"/>
    <mergeCell ref="D1152:N1152"/>
    <mergeCell ref="D1165:N1165"/>
    <mergeCell ref="D1161:N1161"/>
    <mergeCell ref="B1150:B1153"/>
    <mergeCell ref="D677:N677"/>
    <mergeCell ref="B1145:B1148"/>
    <mergeCell ref="B1137:B1140"/>
    <mergeCell ref="B1133:B1136"/>
    <mergeCell ref="D1160:N1160"/>
    <mergeCell ref="D1135:N1135"/>
    <mergeCell ref="D714:N714"/>
    <mergeCell ref="D783:N783"/>
    <mergeCell ref="D771:N771"/>
    <mergeCell ref="B704:B707"/>
    <mergeCell ref="D820:N820"/>
    <mergeCell ref="B708:B711"/>
    <mergeCell ref="B752:B756"/>
    <mergeCell ref="B994:B997"/>
    <mergeCell ref="B883:B886"/>
    <mergeCell ref="D668:N668"/>
    <mergeCell ref="D1157:N1157"/>
    <mergeCell ref="D1065:N1065"/>
    <mergeCell ref="B1058:B1061"/>
    <mergeCell ref="D710:N710"/>
    <mergeCell ref="D706:N706"/>
    <mergeCell ref="D1251:N1251"/>
    <mergeCell ref="D1268:N1268"/>
    <mergeCell ref="D1250:N1250"/>
    <mergeCell ref="D1332:N1332"/>
    <mergeCell ref="D1302:N1302"/>
    <mergeCell ref="B1316:B1319"/>
    <mergeCell ref="D1319:N1319"/>
    <mergeCell ref="D1311:N1311"/>
    <mergeCell ref="D1254:N1254"/>
    <mergeCell ref="D1255:N1255"/>
    <mergeCell ref="D1199:N1199"/>
    <mergeCell ref="B1291:B1294"/>
    <mergeCell ref="D1301:N1301"/>
    <mergeCell ref="B1299:B1302"/>
    <mergeCell ref="B1295:B1298"/>
    <mergeCell ref="D1294:N1294"/>
    <mergeCell ref="D1328:N1328"/>
    <mergeCell ref="B1312:B1315"/>
    <mergeCell ref="B1308:B1311"/>
    <mergeCell ref="D1293:N1293"/>
    <mergeCell ref="D1327:N1327"/>
    <mergeCell ref="D1281:N1281"/>
    <mergeCell ref="B1287:B1290"/>
    <mergeCell ref="D1168:N1168"/>
    <mergeCell ref="D1181:N1181"/>
    <mergeCell ref="D1185:N1185"/>
    <mergeCell ref="D1275:N1275"/>
    <mergeCell ref="D1267:N1267"/>
    <mergeCell ref="D1200:N1200"/>
    <mergeCell ref="D1298:N1298"/>
    <mergeCell ref="D1289:N1289"/>
    <mergeCell ref="D1264:N1264"/>
    <mergeCell ref="D1205:M1205"/>
    <mergeCell ref="D1206:M1206"/>
    <mergeCell ref="D1284:N1284"/>
    <mergeCell ref="D1182:N1182"/>
    <mergeCell ref="D1178:N1178"/>
    <mergeCell ref="D1177:N1177"/>
    <mergeCell ref="D1285:N1285"/>
    <mergeCell ref="D1276:N1276"/>
    <mergeCell ref="D1247:N1247"/>
    <mergeCell ref="D1478:N1478"/>
    <mergeCell ref="D1456:N1456"/>
    <mergeCell ref="D1487:N1487"/>
    <mergeCell ref="D1495:N1495"/>
    <mergeCell ref="D1331:N1331"/>
    <mergeCell ref="D1323:N1323"/>
    <mergeCell ref="D1318:N1318"/>
    <mergeCell ref="D1310:N1310"/>
    <mergeCell ref="D1314:N1314"/>
    <mergeCell ref="D1429:N1429"/>
    <mergeCell ref="B1381:B1385"/>
    <mergeCell ref="B1386:B1390"/>
    <mergeCell ref="B1406:B1409"/>
    <mergeCell ref="D1347:N1347"/>
    <mergeCell ref="B1354:B1357"/>
    <mergeCell ref="D1483:N1483"/>
    <mergeCell ref="D1482:N1482"/>
    <mergeCell ref="B1418:B1421"/>
    <mergeCell ref="D1385:N1385"/>
    <mergeCell ref="D1384:N1384"/>
    <mergeCell ref="B1320:B1323"/>
    <mergeCell ref="B1706:B1709"/>
    <mergeCell ref="D1708:N1708"/>
    <mergeCell ref="D1713:N1713"/>
    <mergeCell ref="D1451:N1451"/>
    <mergeCell ref="D1461:N1461"/>
    <mergeCell ref="D1465:N1465"/>
    <mergeCell ref="D1474:N1474"/>
    <mergeCell ref="D1466:N1466"/>
    <mergeCell ref="D1486:N1486"/>
    <mergeCell ref="D1491:N1491"/>
    <mergeCell ref="D1455:N1455"/>
    <mergeCell ref="D1473:N1473"/>
    <mergeCell ref="D1553:N1553"/>
    <mergeCell ref="B1554:B1557"/>
    <mergeCell ref="D1556:N1556"/>
    <mergeCell ref="D1557:N1557"/>
    <mergeCell ref="B1559:B1562"/>
    <mergeCell ref="D1561:N1561"/>
    <mergeCell ref="D1562:N1562"/>
    <mergeCell ref="B1563:B1566"/>
    <mergeCell ref="D1565:N1565"/>
    <mergeCell ref="D1566:N1566"/>
    <mergeCell ref="B1567:B1570"/>
    <mergeCell ref="D1569:N1569"/>
    <mergeCell ref="D1570:N1570"/>
    <mergeCell ref="D1573:N1573"/>
    <mergeCell ref="D1574:N1574"/>
    <mergeCell ref="D1374:N1374"/>
    <mergeCell ref="D1379:N1379"/>
    <mergeCell ref="D1404:N1404"/>
    <mergeCell ref="D1405:N1405"/>
    <mergeCell ref="D1322:N1322"/>
    <mergeCell ref="T1:T7"/>
    <mergeCell ref="D1233:N1233"/>
    <mergeCell ref="D1420:N1420"/>
    <mergeCell ref="B1427:B1430"/>
    <mergeCell ref="B1358:B1361"/>
    <mergeCell ref="B1414:B1417"/>
    <mergeCell ref="D1434:N1434"/>
    <mergeCell ref="D1421:N1421"/>
    <mergeCell ref="D1408:N1408"/>
    <mergeCell ref="D1378:N1378"/>
    <mergeCell ref="D1306:N1306"/>
    <mergeCell ref="D1307:N1307"/>
    <mergeCell ref="D1214:N1214"/>
    <mergeCell ref="D1315:N1315"/>
    <mergeCell ref="D1335:N1335"/>
    <mergeCell ref="B1402:B1405"/>
    <mergeCell ref="D1343:N1343"/>
    <mergeCell ref="D1344:N1344"/>
    <mergeCell ref="D1369:N1369"/>
    <mergeCell ref="D1365:N1365"/>
    <mergeCell ref="D1364:N1364"/>
    <mergeCell ref="D1361:N1361"/>
    <mergeCell ref="B1362:B1365"/>
    <mergeCell ref="D1490:N1490"/>
    <mergeCell ref="D1339:N1339"/>
    <mergeCell ref="D1340:N1340"/>
    <mergeCell ref="D1445:M1445"/>
    <mergeCell ref="D1446:M1446"/>
    <mergeCell ref="D1356:N1356"/>
    <mergeCell ref="D1360:N1360"/>
    <mergeCell ref="D1370:N1370"/>
    <mergeCell ref="D1357:N1357"/>
    <mergeCell ref="D1416:N1416"/>
    <mergeCell ref="D1373:N1373"/>
    <mergeCell ref="D1390:N1390"/>
    <mergeCell ref="D1730:M1730"/>
    <mergeCell ref="D1734:N1734"/>
    <mergeCell ref="D1724:N1724"/>
    <mergeCell ref="D1738:N1738"/>
    <mergeCell ref="D1417:N1417"/>
    <mergeCell ref="B1410:B1413"/>
    <mergeCell ref="D1433:N1433"/>
    <mergeCell ref="D1425:N1425"/>
    <mergeCell ref="D1450:N1450"/>
    <mergeCell ref="D1498:N1498"/>
    <mergeCell ref="D1499:N1499"/>
    <mergeCell ref="D1479:N1479"/>
    <mergeCell ref="D1412:N1412"/>
    <mergeCell ref="D1409:N1409"/>
    <mergeCell ref="D1424:N1424"/>
    <mergeCell ref="D1440:N1440"/>
    <mergeCell ref="B1431:B1434"/>
    <mergeCell ref="B1422:B1425"/>
    <mergeCell ref="B1735:B1738"/>
    <mergeCell ref="D1717:N1717"/>
    <mergeCell ref="D1709:N1709"/>
    <mergeCell ref="D1712:N1712"/>
    <mergeCell ref="D1720:N1720"/>
    <mergeCell ref="D1733:N1733"/>
    <mergeCell ref="D1721:N1721"/>
    <mergeCell ref="D1737:N1737"/>
    <mergeCell ref="D1716:N1716"/>
    <mergeCell ref="D1430:N1430"/>
    <mergeCell ref="D1460:N1460"/>
    <mergeCell ref="D1494:N1494"/>
    <mergeCell ref="B1731:B1734"/>
    <mergeCell ref="B1718:B1721"/>
    <mergeCell ref="B1710:B1713"/>
    <mergeCell ref="D1729:M1729"/>
    <mergeCell ref="D1439:N1439"/>
    <mergeCell ref="D1541:N1541"/>
    <mergeCell ref="B1542:B1545"/>
    <mergeCell ref="D1544:N1544"/>
    <mergeCell ref="D1545:N1545"/>
    <mergeCell ref="B1546:B1549"/>
    <mergeCell ref="D1548:N1548"/>
    <mergeCell ref="D1549:N1549"/>
    <mergeCell ref="B1550:B1553"/>
    <mergeCell ref="D1552:N1552"/>
    <mergeCell ref="D1336:N1336"/>
    <mergeCell ref="D1297:N1297"/>
    <mergeCell ref="B1722:B1725"/>
    <mergeCell ref="B1273:B1276"/>
    <mergeCell ref="D1263:N1263"/>
    <mergeCell ref="D1271:N1271"/>
    <mergeCell ref="B1248:B1251"/>
    <mergeCell ref="D1241:N1241"/>
    <mergeCell ref="D1242:N1242"/>
    <mergeCell ref="D1523:N1523"/>
    <mergeCell ref="D1524:N1524"/>
    <mergeCell ref="D1527:N1527"/>
    <mergeCell ref="D1528:N1528"/>
    <mergeCell ref="B1538:B1541"/>
    <mergeCell ref="D1540:N1540"/>
    <mergeCell ref="D1215:N1215"/>
    <mergeCell ref="B1278:B1281"/>
    <mergeCell ref="D1280:N1280"/>
    <mergeCell ref="D1258:N1258"/>
    <mergeCell ref="D1272:N1272"/>
    <mergeCell ref="B1714:B1717"/>
    <mergeCell ref="D1725:N1725"/>
    <mergeCell ref="D1290:N1290"/>
    <mergeCell ref="D1348:N1348"/>
    <mergeCell ref="D1507:N1507"/>
    <mergeCell ref="D1508:N1508"/>
    <mergeCell ref="D1511:N1511"/>
    <mergeCell ref="D1512:N1512"/>
    <mergeCell ref="D1515:N1515"/>
    <mergeCell ref="D1516:N1516"/>
    <mergeCell ref="D1519:N1519"/>
    <mergeCell ref="D1520:N1520"/>
    <mergeCell ref="D1144:N1144"/>
    <mergeCell ref="B1116:B1119"/>
    <mergeCell ref="B1129:B1132"/>
    <mergeCell ref="D1131:N1131"/>
    <mergeCell ref="D1118:N1118"/>
    <mergeCell ref="D878:N878"/>
    <mergeCell ref="D988:N988"/>
    <mergeCell ref="B986:B989"/>
    <mergeCell ref="B1062:B1065"/>
    <mergeCell ref="B941:B944"/>
    <mergeCell ref="D943:N943"/>
    <mergeCell ref="B971:B974"/>
    <mergeCell ref="B1104:B1107"/>
    <mergeCell ref="D1106:N1106"/>
    <mergeCell ref="B1002:B1005"/>
    <mergeCell ref="D1173:N1173"/>
    <mergeCell ref="B858:B861"/>
    <mergeCell ref="D732:N732"/>
    <mergeCell ref="D699:N699"/>
    <mergeCell ref="D702:N702"/>
    <mergeCell ref="D819:N819"/>
    <mergeCell ref="B891:B894"/>
    <mergeCell ref="D893:N893"/>
    <mergeCell ref="D894:N894"/>
    <mergeCell ref="D807:N807"/>
    <mergeCell ref="D715:N715"/>
    <mergeCell ref="D1140:N1140"/>
    <mergeCell ref="D1128:N1128"/>
    <mergeCell ref="D1114:N1114"/>
    <mergeCell ref="D1136:N1136"/>
    <mergeCell ref="D1132:N1132"/>
    <mergeCell ref="D1119:N1119"/>
    <mergeCell ref="B1121:B1124"/>
    <mergeCell ref="D979:N979"/>
    <mergeCell ref="D840:N840"/>
    <mergeCell ref="B1154:B1157"/>
    <mergeCell ref="B1158:B1161"/>
    <mergeCell ref="B1166:B1169"/>
    <mergeCell ref="D1147:N1147"/>
    <mergeCell ref="D1148:N1148"/>
    <mergeCell ref="D1110:N1110"/>
    <mergeCell ref="B975:B979"/>
    <mergeCell ref="D864:N864"/>
    <mergeCell ref="D848:N848"/>
    <mergeCell ref="D831:N831"/>
    <mergeCell ref="D849:N849"/>
    <mergeCell ref="D1053:N1053"/>
    <mergeCell ref="D1057:N1057"/>
    <mergeCell ref="B1054:B1057"/>
    <mergeCell ref="B1050:B1053"/>
    <mergeCell ref="D1060:N1060"/>
    <mergeCell ref="D841:N841"/>
    <mergeCell ref="D811:N811"/>
    <mergeCell ref="D1061:N1061"/>
    <mergeCell ref="D889:N889"/>
    <mergeCell ref="D755:N755"/>
    <mergeCell ref="B683:B686"/>
    <mergeCell ref="B1066:B1069"/>
    <mergeCell ref="D1086:N1086"/>
    <mergeCell ref="B1071:B1074"/>
    <mergeCell ref="D1073:N1073"/>
    <mergeCell ref="D1074:N1074"/>
    <mergeCell ref="B1075:B1078"/>
    <mergeCell ref="D1077:N1077"/>
    <mergeCell ref="D1078:N1078"/>
    <mergeCell ref="B1079:B1082"/>
    <mergeCell ref="D1081:N1081"/>
    <mergeCell ref="D1082:N1082"/>
    <mergeCell ref="B1083:B1086"/>
    <mergeCell ref="D1085:N1085"/>
    <mergeCell ref="D1069:N1069"/>
    <mergeCell ref="D711:N711"/>
    <mergeCell ref="B716:B719"/>
    <mergeCell ref="D652:N652"/>
    <mergeCell ref="D608:N608"/>
    <mergeCell ref="D719:N719"/>
    <mergeCell ref="D681:N681"/>
    <mergeCell ref="D735:N735"/>
    <mergeCell ref="B842:B845"/>
    <mergeCell ref="D844:N844"/>
    <mergeCell ref="D690:N690"/>
    <mergeCell ref="B691:B694"/>
    <mergeCell ref="D693:N693"/>
    <mergeCell ref="D685:N685"/>
    <mergeCell ref="B679:B682"/>
    <mergeCell ref="D682:N682"/>
    <mergeCell ref="B805:B808"/>
    <mergeCell ref="D798:N798"/>
    <mergeCell ref="D788:N788"/>
    <mergeCell ref="D794:N794"/>
    <mergeCell ref="D799:N799"/>
    <mergeCell ref="B687:B690"/>
    <mergeCell ref="D694:N694"/>
    <mergeCell ref="D836:N836"/>
    <mergeCell ref="B809:B812"/>
    <mergeCell ref="B817:B820"/>
    <mergeCell ref="B821:B824"/>
    <mergeCell ref="D778:N778"/>
    <mergeCell ref="D344:N344"/>
    <mergeCell ref="D580:N580"/>
    <mergeCell ref="D579:N579"/>
    <mergeCell ref="D357:N357"/>
    <mergeCell ref="D347:N347"/>
    <mergeCell ref="B747:B751"/>
    <mergeCell ref="B801:B804"/>
    <mergeCell ref="D779:N779"/>
    <mergeCell ref="D667:N667"/>
    <mergeCell ref="D663:N663"/>
    <mergeCell ref="B639:B643"/>
    <mergeCell ref="D643:N643"/>
    <mergeCell ref="B664:B668"/>
    <mergeCell ref="D647:N647"/>
    <mergeCell ref="B644:B648"/>
    <mergeCell ref="B674:B677"/>
    <mergeCell ref="D676:N676"/>
    <mergeCell ref="D662:N662"/>
    <mergeCell ref="B654:B658"/>
    <mergeCell ref="D657:N657"/>
    <mergeCell ref="B659:B663"/>
    <mergeCell ref="D570:N570"/>
    <mergeCell ref="D404:N404"/>
    <mergeCell ref="D718:N718"/>
    <mergeCell ref="B712:B715"/>
    <mergeCell ref="D308:N308"/>
    <mergeCell ref="B622:B625"/>
    <mergeCell ref="B626:B629"/>
    <mergeCell ref="D628:N628"/>
    <mergeCell ref="B614:B617"/>
    <mergeCell ref="B591:B595"/>
    <mergeCell ref="B596:B600"/>
    <mergeCell ref="B602:B605"/>
    <mergeCell ref="B618:B621"/>
    <mergeCell ref="D632:N632"/>
    <mergeCell ref="B610:B613"/>
    <mergeCell ref="B586:B590"/>
    <mergeCell ref="D658:N658"/>
    <mergeCell ref="D653:N653"/>
    <mergeCell ref="D642:N642"/>
    <mergeCell ref="B649:B653"/>
    <mergeCell ref="B696:B699"/>
    <mergeCell ref="D322:N322"/>
    <mergeCell ref="D313:N313"/>
    <mergeCell ref="B742:B746"/>
    <mergeCell ref="B768:B771"/>
    <mergeCell ref="D765:N765"/>
    <mergeCell ref="D746:N746"/>
    <mergeCell ref="D756:N756"/>
    <mergeCell ref="D736:N736"/>
    <mergeCell ref="D418:N418"/>
    <mergeCell ref="B419:B422"/>
    <mergeCell ref="D421:N421"/>
    <mergeCell ref="D561:N561"/>
    <mergeCell ref="D565:N565"/>
    <mergeCell ref="B790:B794"/>
    <mergeCell ref="D750:N750"/>
    <mergeCell ref="D789:N789"/>
    <mergeCell ref="D770:N770"/>
    <mergeCell ref="B762:B766"/>
    <mergeCell ref="D739:N739"/>
    <mergeCell ref="D740:N740"/>
    <mergeCell ref="B757:B761"/>
    <mergeCell ref="B737:B740"/>
    <mergeCell ref="B265:B268"/>
    <mergeCell ref="D256:N256"/>
    <mergeCell ref="D272:N272"/>
    <mergeCell ref="D267:N267"/>
    <mergeCell ref="B261:B264"/>
    <mergeCell ref="D264:N264"/>
    <mergeCell ref="D259:N259"/>
    <mergeCell ref="D273:N273"/>
    <mergeCell ref="D208:N208"/>
    <mergeCell ref="B185:B188"/>
    <mergeCell ref="D233:N233"/>
    <mergeCell ref="B224:B228"/>
    <mergeCell ref="D242:N242"/>
    <mergeCell ref="D263:N263"/>
    <mergeCell ref="D212:N212"/>
    <mergeCell ref="D213:N213"/>
    <mergeCell ref="B214:B217"/>
    <mergeCell ref="B243:B247"/>
    <mergeCell ref="D232:N232"/>
    <mergeCell ref="B229:B233"/>
    <mergeCell ref="D246:N246"/>
    <mergeCell ref="B238:B242"/>
    <mergeCell ref="D247:N247"/>
    <mergeCell ref="D228:N228"/>
    <mergeCell ref="B257:B260"/>
    <mergeCell ref="D255:N255"/>
    <mergeCell ref="D252:N252"/>
    <mergeCell ref="B249:B252"/>
    <mergeCell ref="D217:N217"/>
    <mergeCell ref="D227:N227"/>
    <mergeCell ref="D140:N140"/>
    <mergeCell ref="D141:N141"/>
    <mergeCell ref="D216:N216"/>
    <mergeCell ref="D199:N199"/>
    <mergeCell ref="D200:N200"/>
    <mergeCell ref="B210:B213"/>
    <mergeCell ref="D183:N183"/>
    <mergeCell ref="B180:B183"/>
    <mergeCell ref="D127:N127"/>
    <mergeCell ref="B124:B127"/>
    <mergeCell ref="D126:N126"/>
    <mergeCell ref="D1156:N1156"/>
    <mergeCell ref="D1531:N1531"/>
    <mergeCell ref="D1532:N1532"/>
    <mergeCell ref="D1535:N1535"/>
    <mergeCell ref="D1536:N1536"/>
    <mergeCell ref="D1608:N1608"/>
    <mergeCell ref="D1612:N1612"/>
    <mergeCell ref="D1613:N1613"/>
    <mergeCell ref="D1616:N1616"/>
    <mergeCell ref="D1617:N1617"/>
    <mergeCell ref="D1623:N1623"/>
    <mergeCell ref="D1624:N1624"/>
    <mergeCell ref="D1629:N1629"/>
    <mergeCell ref="D1630:N1630"/>
    <mergeCell ref="D1189:N1189"/>
    <mergeCell ref="D1399:N1399"/>
    <mergeCell ref="D1400:N1400"/>
    <mergeCell ref="D1394:N1394"/>
    <mergeCell ref="D1395:N1395"/>
    <mergeCell ref="D1031:N1031"/>
    <mergeCell ref="D1032:N1032"/>
    <mergeCell ref="B1087:B1090"/>
    <mergeCell ref="D1089:N1089"/>
    <mergeCell ref="D1352:N1352"/>
    <mergeCell ref="D1123:N1123"/>
    <mergeCell ref="D1124:N1124"/>
    <mergeCell ref="D1111:N1111"/>
    <mergeCell ref="D1107:N1107"/>
    <mergeCell ref="D1064:N1064"/>
    <mergeCell ref="D1052:N1052"/>
    <mergeCell ref="D1056:N1056"/>
    <mergeCell ref="D1068:N1068"/>
    <mergeCell ref="D1139:N1139"/>
    <mergeCell ref="D1190:N1190"/>
    <mergeCell ref="D1413:N1413"/>
    <mergeCell ref="D1389:N1389"/>
    <mergeCell ref="D992:N992"/>
    <mergeCell ref="D997:N997"/>
    <mergeCell ref="B1252:B1255"/>
    <mergeCell ref="B1244:B1247"/>
    <mergeCell ref="B1265:B1268"/>
    <mergeCell ref="B990:B993"/>
    <mergeCell ref="B1256:B1259"/>
    <mergeCell ref="B1162:B1165"/>
    <mergeCell ref="D964:N964"/>
    <mergeCell ref="D965:N965"/>
    <mergeCell ref="D984:N984"/>
    <mergeCell ref="D1004:N1004"/>
    <mergeCell ref="D996:N996"/>
    <mergeCell ref="D970:N970"/>
    <mergeCell ref="D974:N974"/>
    <mergeCell ref="D989:N989"/>
    <mergeCell ref="D1005:N1005"/>
    <mergeCell ref="D1164:N1164"/>
    <mergeCell ref="D1351:N1351"/>
    <mergeCell ref="B1108:B1111"/>
    <mergeCell ref="D1047:N1047"/>
    <mergeCell ref="D1048:N1048"/>
    <mergeCell ref="D1041:N1041"/>
    <mergeCell ref="D1042:N1042"/>
    <mergeCell ref="B1261:B1264"/>
    <mergeCell ref="B1269:B1272"/>
    <mergeCell ref="B1141:B1144"/>
    <mergeCell ref="D927:N927"/>
    <mergeCell ref="D928:N928"/>
    <mergeCell ref="B929:B932"/>
    <mergeCell ref="D931:N931"/>
    <mergeCell ref="D932:N932"/>
    <mergeCell ref="B925:B928"/>
    <mergeCell ref="D804:N804"/>
    <mergeCell ref="B875:B878"/>
    <mergeCell ref="D877:N877"/>
    <mergeCell ref="D944:N944"/>
    <mergeCell ref="B908:B911"/>
    <mergeCell ref="D910:N910"/>
    <mergeCell ref="D911:N911"/>
    <mergeCell ref="D915:N915"/>
    <mergeCell ref="B916:B919"/>
    <mergeCell ref="D918:N918"/>
    <mergeCell ref="D947:N947"/>
    <mergeCell ref="D948:N948"/>
    <mergeCell ref="D885:N885"/>
    <mergeCell ref="D881:N881"/>
    <mergeCell ref="D853:N853"/>
    <mergeCell ref="D782:N782"/>
    <mergeCell ref="B733:B736"/>
    <mergeCell ref="B103:B106"/>
    <mergeCell ref="D105:N105"/>
    <mergeCell ref="D106:N106"/>
    <mergeCell ref="D828:N828"/>
    <mergeCell ref="B862:B865"/>
    <mergeCell ref="B129:B132"/>
    <mergeCell ref="D131:N131"/>
    <mergeCell ref="D136:N136"/>
    <mergeCell ref="D165:N165"/>
    <mergeCell ref="D166:N166"/>
    <mergeCell ref="B176:B179"/>
    <mergeCell ref="D196:N196"/>
    <mergeCell ref="D191:N191"/>
    <mergeCell ref="D187:N187"/>
    <mergeCell ref="O1:O8"/>
    <mergeCell ref="S1:S8"/>
    <mergeCell ref="D816:N816"/>
    <mergeCell ref="D803:N803"/>
    <mergeCell ref="B780:B783"/>
    <mergeCell ref="D731:N731"/>
    <mergeCell ref="D723:N723"/>
    <mergeCell ref="D724:N724"/>
    <mergeCell ref="D155:N155"/>
    <mergeCell ref="D144:N144"/>
    <mergeCell ref="D145:N145"/>
    <mergeCell ref="B142:B145"/>
    <mergeCell ref="D150:N150"/>
    <mergeCell ref="B157:B161"/>
    <mergeCell ref="D766:N766"/>
    <mergeCell ref="B721:B724"/>
    <mergeCell ref="D760:N760"/>
    <mergeCell ref="B729:B732"/>
    <mergeCell ref="D178:N178"/>
    <mergeCell ref="D179:N179"/>
    <mergeCell ref="B172:B175"/>
    <mergeCell ref="B966:B970"/>
    <mergeCell ref="B980:B984"/>
    <mergeCell ref="B962:B965"/>
    <mergeCell ref="D890:N890"/>
    <mergeCell ref="D873:N873"/>
    <mergeCell ref="D886:N886"/>
    <mergeCell ref="D978:N978"/>
    <mergeCell ref="B887:B890"/>
    <mergeCell ref="D812:N812"/>
    <mergeCell ref="D827:N827"/>
    <mergeCell ref="D860:N860"/>
    <mergeCell ref="D973:N973"/>
    <mergeCell ref="D983:N983"/>
    <mergeCell ref="B813:B816"/>
    <mergeCell ref="D823:N823"/>
    <mergeCell ref="B871:B874"/>
    <mergeCell ref="D874:N874"/>
    <mergeCell ref="B958:B961"/>
    <mergeCell ref="D960:N960"/>
    <mergeCell ref="D961:N961"/>
    <mergeCell ref="B904:B907"/>
    <mergeCell ref="D906:N906"/>
    <mergeCell ref="B949:B952"/>
    <mergeCell ref="D951:N951"/>
    <mergeCell ref="D952:N952"/>
    <mergeCell ref="B953:B956"/>
    <mergeCell ref="D955:N955"/>
    <mergeCell ref="D956:N956"/>
    <mergeCell ref="B945:B948"/>
    <mergeCell ref="D969:N969"/>
    <mergeCell ref="D1153:N1153"/>
    <mergeCell ref="D1143:N1143"/>
    <mergeCell ref="D1259:N1259"/>
    <mergeCell ref="D1232:N1232"/>
    <mergeCell ref="D1246:N1246"/>
    <mergeCell ref="D1035:N1035"/>
    <mergeCell ref="D1036:N1036"/>
    <mergeCell ref="B107:B110"/>
    <mergeCell ref="D109:N109"/>
    <mergeCell ref="D110:N110"/>
    <mergeCell ref="B83:B87"/>
    <mergeCell ref="D86:N86"/>
    <mergeCell ref="D87:N87"/>
    <mergeCell ref="B88:B92"/>
    <mergeCell ref="D91:N91"/>
    <mergeCell ref="D92:N92"/>
    <mergeCell ref="B93:B97"/>
    <mergeCell ref="D96:N96"/>
    <mergeCell ref="D97:N97"/>
    <mergeCell ref="B99:B102"/>
    <mergeCell ref="B402:B405"/>
    <mergeCell ref="B896:B899"/>
    <mergeCell ref="D898:N898"/>
    <mergeCell ref="D899:N899"/>
    <mergeCell ref="B900:B903"/>
    <mergeCell ref="D902:N902"/>
    <mergeCell ref="D903:N903"/>
    <mergeCell ref="D808:N808"/>
    <mergeCell ref="B112:B116"/>
    <mergeCell ref="D115:N115"/>
    <mergeCell ref="D116:N116"/>
    <mergeCell ref="B117:B122"/>
    <mergeCell ref="B785:B789"/>
    <mergeCell ref="D405:N405"/>
    <mergeCell ref="B406:B409"/>
    <mergeCell ref="D408:N408"/>
    <mergeCell ref="D409:N409"/>
    <mergeCell ref="B410:B413"/>
    <mergeCell ref="D412:N412"/>
    <mergeCell ref="D413:N413"/>
    <mergeCell ref="B415:B418"/>
    <mergeCell ref="B559:B562"/>
    <mergeCell ref="D221:N221"/>
    <mergeCell ref="D321:N321"/>
    <mergeCell ref="D222:N222"/>
    <mergeCell ref="B912:B915"/>
    <mergeCell ref="D914:N914"/>
    <mergeCell ref="B933:B936"/>
    <mergeCell ref="D935:N935"/>
    <mergeCell ref="D936:N936"/>
    <mergeCell ref="B937:B940"/>
    <mergeCell ref="D939:N939"/>
    <mergeCell ref="D940:N940"/>
    <mergeCell ref="B920:B923"/>
    <mergeCell ref="D922:N922"/>
    <mergeCell ref="D923:N923"/>
    <mergeCell ref="B795:B799"/>
    <mergeCell ref="B825:B828"/>
    <mergeCell ref="D861:N861"/>
    <mergeCell ref="B829:B832"/>
    <mergeCell ref="D845:N845"/>
    <mergeCell ref="D907:N907"/>
    <mergeCell ref="D865:N865"/>
    <mergeCell ref="B854:B857"/>
    <mergeCell ref="D857:N857"/>
    <mergeCell ref="B850:B853"/>
    <mergeCell ref="D919:N919"/>
    <mergeCell ref="D856:N856"/>
    <mergeCell ref="D852:N852"/>
    <mergeCell ref="B834:B837"/>
    <mergeCell ref="B21:B24"/>
    <mergeCell ref="D23:N23"/>
    <mergeCell ref="D24:N24"/>
    <mergeCell ref="B25:B28"/>
    <mergeCell ref="D27:N27"/>
    <mergeCell ref="D28:N28"/>
    <mergeCell ref="B29:B32"/>
    <mergeCell ref="D31:N31"/>
    <mergeCell ref="D32:N32"/>
    <mergeCell ref="B33:B36"/>
    <mergeCell ref="D101:N101"/>
    <mergeCell ref="D102:N102"/>
    <mergeCell ref="B64:B67"/>
    <mergeCell ref="D66:N66"/>
    <mergeCell ref="D67:N67"/>
    <mergeCell ref="D35:N35"/>
    <mergeCell ref="D36:N36"/>
    <mergeCell ref="B37:B40"/>
    <mergeCell ref="D39:N39"/>
    <mergeCell ref="D40:N40"/>
    <mergeCell ref="B46:B49"/>
    <mergeCell ref="D48:N48"/>
    <mergeCell ref="D49:N49"/>
    <mergeCell ref="B77:B81"/>
    <mergeCell ref="D80:N80"/>
    <mergeCell ref="D81:N81"/>
    <mergeCell ref="B51:B54"/>
    <mergeCell ref="D53:N53"/>
    <mergeCell ref="D54:N54"/>
    <mergeCell ref="D396:N396"/>
    <mergeCell ref="D397:N397"/>
    <mergeCell ref="B60:B63"/>
    <mergeCell ref="D62:N62"/>
    <mergeCell ref="D63:N63"/>
    <mergeCell ref="B390:B393"/>
    <mergeCell ref="D392:N392"/>
    <mergeCell ref="D393:N393"/>
    <mergeCell ref="B394:B397"/>
    <mergeCell ref="D422:N422"/>
    <mergeCell ref="B423:B426"/>
    <mergeCell ref="D425:N425"/>
    <mergeCell ref="D426:N426"/>
    <mergeCell ref="B398:B401"/>
    <mergeCell ref="D400:N400"/>
    <mergeCell ref="D401:N401"/>
    <mergeCell ref="B193:B196"/>
    <mergeCell ref="D182:N182"/>
    <mergeCell ref="D71:N71"/>
    <mergeCell ref="B72:B75"/>
    <mergeCell ref="D74:N74"/>
    <mergeCell ref="D75:N75"/>
    <mergeCell ref="D318:N318"/>
    <mergeCell ref="B288:B291"/>
    <mergeCell ref="B427:B430"/>
    <mergeCell ref="D429:N429"/>
    <mergeCell ref="D430:N430"/>
    <mergeCell ref="B432:B438"/>
    <mergeCell ref="D437:N437"/>
    <mergeCell ref="D438:N438"/>
    <mergeCell ref="B439:B447"/>
    <mergeCell ref="D446:N446"/>
    <mergeCell ref="D447:N447"/>
    <mergeCell ref="B448:B453"/>
    <mergeCell ref="D452:N452"/>
    <mergeCell ref="D453:N453"/>
    <mergeCell ref="B454:B459"/>
    <mergeCell ref="D458:N458"/>
    <mergeCell ref="D459:N459"/>
    <mergeCell ref="B461:B464"/>
    <mergeCell ref="D463:N463"/>
    <mergeCell ref="D464:N464"/>
    <mergeCell ref="B465:B468"/>
    <mergeCell ref="D467:N467"/>
    <mergeCell ref="D468:N468"/>
    <mergeCell ref="B469:B472"/>
    <mergeCell ref="D471:N471"/>
    <mergeCell ref="D472:N472"/>
    <mergeCell ref="B473:B476"/>
    <mergeCell ref="D475:N475"/>
    <mergeCell ref="D476:N476"/>
    <mergeCell ref="B477:B480"/>
    <mergeCell ref="D479:N479"/>
    <mergeCell ref="D480:N480"/>
    <mergeCell ref="B482:B486"/>
    <mergeCell ref="D485:N485"/>
    <mergeCell ref="D486:N486"/>
    <mergeCell ref="B487:B491"/>
    <mergeCell ref="D490:N490"/>
    <mergeCell ref="D491:N491"/>
    <mergeCell ref="B492:B496"/>
    <mergeCell ref="D495:N495"/>
    <mergeCell ref="D496:N496"/>
    <mergeCell ref="B497:B501"/>
    <mergeCell ref="D500:N500"/>
    <mergeCell ref="D501:N501"/>
    <mergeCell ref="B502:B506"/>
    <mergeCell ref="D505:N505"/>
    <mergeCell ref="D506:N506"/>
    <mergeCell ref="B508:B511"/>
    <mergeCell ref="D510:N510"/>
    <mergeCell ref="D511:N511"/>
    <mergeCell ref="B512:B515"/>
    <mergeCell ref="D514:N514"/>
    <mergeCell ref="D515:N515"/>
    <mergeCell ref="B516:B519"/>
    <mergeCell ref="D518:N518"/>
    <mergeCell ref="D519:N519"/>
    <mergeCell ref="B520:B523"/>
    <mergeCell ref="D522:N522"/>
    <mergeCell ref="D523:N523"/>
    <mergeCell ref="B525:B528"/>
    <mergeCell ref="D527:N527"/>
    <mergeCell ref="D528:N528"/>
    <mergeCell ref="B529:B532"/>
    <mergeCell ref="D531:N531"/>
    <mergeCell ref="D532:N532"/>
    <mergeCell ref="B533:B536"/>
    <mergeCell ref="D535:N535"/>
    <mergeCell ref="D536:N536"/>
    <mergeCell ref="B537:B540"/>
    <mergeCell ref="D539:N539"/>
    <mergeCell ref="D540:N540"/>
    <mergeCell ref="B541:B544"/>
    <mergeCell ref="D543:N543"/>
    <mergeCell ref="D544:N544"/>
    <mergeCell ref="B546:B549"/>
    <mergeCell ref="D548:N548"/>
    <mergeCell ref="D549:N549"/>
    <mergeCell ref="D1503:N1503"/>
    <mergeCell ref="D1504:N1504"/>
    <mergeCell ref="D1090:N1090"/>
    <mergeCell ref="B1091:B1094"/>
    <mergeCell ref="D1093:N1093"/>
    <mergeCell ref="D1094:N1094"/>
    <mergeCell ref="B1095:B1098"/>
    <mergeCell ref="D1097:N1097"/>
    <mergeCell ref="D1098:N1098"/>
    <mergeCell ref="B1099:B1102"/>
    <mergeCell ref="D1101:N1101"/>
    <mergeCell ref="D1102:N1102"/>
    <mergeCell ref="D566:N566"/>
    <mergeCell ref="B1575:B1578"/>
    <mergeCell ref="D1577:N1577"/>
    <mergeCell ref="D1578:N1578"/>
    <mergeCell ref="B1579:B1582"/>
    <mergeCell ref="D1581:N1581"/>
    <mergeCell ref="D1582:N1582"/>
    <mergeCell ref="B1583:B1586"/>
    <mergeCell ref="D1585:N1585"/>
    <mergeCell ref="D1586:N1586"/>
    <mergeCell ref="D1223:N1223"/>
    <mergeCell ref="D1224:N1224"/>
    <mergeCell ref="D1469:N1469"/>
    <mergeCell ref="D1470:N1470"/>
    <mergeCell ref="D1589:N1589"/>
    <mergeCell ref="D1590:N1590"/>
    <mergeCell ref="B1591:B1594"/>
    <mergeCell ref="D1593:N1593"/>
    <mergeCell ref="D1594:N1594"/>
    <mergeCell ref="D1601:N1601"/>
    <mergeCell ref="D1602:N1602"/>
    <mergeCell ref="D1607:N1607"/>
    <mergeCell ref="B1632:B1637"/>
    <mergeCell ref="D1636:N1636"/>
    <mergeCell ref="D1637:N1637"/>
    <mergeCell ref="B1638:B1643"/>
    <mergeCell ref="D1642:N1642"/>
    <mergeCell ref="D1643:N1643"/>
    <mergeCell ref="B1644:B1649"/>
    <mergeCell ref="D1648:N1648"/>
    <mergeCell ref="D1649:N1649"/>
    <mergeCell ref="B1650:B1654"/>
    <mergeCell ref="D1653:N1653"/>
    <mergeCell ref="D1654:N1654"/>
    <mergeCell ref="B1655:B1661"/>
    <mergeCell ref="D1660:N1660"/>
    <mergeCell ref="D1661:N1661"/>
    <mergeCell ref="D1693:N1693"/>
    <mergeCell ref="D1694:N1694"/>
    <mergeCell ref="D1698:N1698"/>
    <mergeCell ref="D1699:N1699"/>
    <mergeCell ref="D1703:N1703"/>
    <mergeCell ref="D1704:N1704"/>
    <mergeCell ref="B1662:B1668"/>
    <mergeCell ref="D1667:N1667"/>
    <mergeCell ref="D1668:N1668"/>
    <mergeCell ref="B1669:B1672"/>
    <mergeCell ref="D1671:N1671"/>
    <mergeCell ref="D1672:N1672"/>
    <mergeCell ref="B1673:B1677"/>
    <mergeCell ref="D1676:N1676"/>
    <mergeCell ref="D1677:N1677"/>
    <mergeCell ref="B1678:B1682"/>
    <mergeCell ref="D1681:N1681"/>
    <mergeCell ref="D1682:N1682"/>
    <mergeCell ref="B1683:B1687"/>
    <mergeCell ref="D1686:N1686"/>
    <mergeCell ref="D1687:N1687"/>
    <mergeCell ref="B42:B45"/>
    <mergeCell ref="D44:N44"/>
    <mergeCell ref="D45:N45"/>
    <mergeCell ref="B315:B318"/>
    <mergeCell ref="D317:N317"/>
    <mergeCell ref="B55:B58"/>
    <mergeCell ref="D57:N57"/>
    <mergeCell ref="D58:N58"/>
    <mergeCell ref="B68:B71"/>
    <mergeCell ref="D70:N70"/>
    <mergeCell ref="D121:N121"/>
    <mergeCell ref="D122:N122"/>
    <mergeCell ref="D175:N175"/>
    <mergeCell ref="B867:B870"/>
    <mergeCell ref="D869:N869"/>
    <mergeCell ref="D870:N870"/>
    <mergeCell ref="B998:B1001"/>
    <mergeCell ref="D1000:N1000"/>
    <mergeCell ref="D1001:N1001"/>
    <mergeCell ref="B772:B775"/>
    <mergeCell ref="D774:N774"/>
    <mergeCell ref="D775:N775"/>
    <mergeCell ref="B550:B553"/>
    <mergeCell ref="D552:N552"/>
    <mergeCell ref="D553:N553"/>
    <mergeCell ref="B554:B557"/>
    <mergeCell ref="D556:N556"/>
    <mergeCell ref="D557:N557"/>
    <mergeCell ref="B700:B703"/>
  </mergeCells>
  <pageMargins left="0.7" right="0.7" top="0.75" bottom="0.75" header="0.3" footer="0.3"/>
  <pageSetup paperSize="9" orientation="portrait" horizontalDpi="4294967295" verticalDpi="4294967295" r:id="rId1"/>
  <ignoredErrors>
    <ignoredError sqref="T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1B48-88CB-4663-8308-FA95D3AE3518}">
  <sheetPr codeName="Лист2"/>
  <dimension ref="A1:D690"/>
  <sheetViews>
    <sheetView topLeftCell="A681" workbookViewId="0">
      <selection activeCell="B691" sqref="B691"/>
    </sheetView>
  </sheetViews>
  <sheetFormatPr defaultRowHeight="15" x14ac:dyDescent="0.25"/>
  <cols>
    <col min="1" max="2" width="9.140625" style="174"/>
  </cols>
  <sheetData>
    <row r="1" spans="1:2" x14ac:dyDescent="0.25">
      <c r="A1" s="172"/>
      <c r="B1" s="172" t="s">
        <v>472</v>
      </c>
    </row>
    <row r="2" spans="1:2" x14ac:dyDescent="0.25">
      <c r="A2" s="172">
        <v>1670</v>
      </c>
      <c r="B2" s="172">
        <v>750</v>
      </c>
    </row>
    <row r="3" spans="1:2" x14ac:dyDescent="0.25">
      <c r="A3" s="172">
        <v>1673</v>
      </c>
      <c r="B3" s="172">
        <v>950</v>
      </c>
    </row>
    <row r="4" spans="1:2" x14ac:dyDescent="0.25">
      <c r="A4" s="172">
        <v>1674</v>
      </c>
      <c r="B4" s="172">
        <v>950</v>
      </c>
    </row>
    <row r="5" spans="1:2" x14ac:dyDescent="0.25">
      <c r="A5" s="172">
        <v>1675</v>
      </c>
      <c r="B5" s="172">
        <v>960</v>
      </c>
    </row>
    <row r="6" spans="1:2" x14ac:dyDescent="0.25">
      <c r="A6" s="172">
        <v>1677</v>
      </c>
      <c r="B6" s="172">
        <v>950</v>
      </c>
    </row>
    <row r="7" spans="1:2" x14ac:dyDescent="0.25">
      <c r="A7" s="172">
        <v>1679</v>
      </c>
      <c r="B7" s="172">
        <v>950</v>
      </c>
    </row>
    <row r="8" spans="1:2" x14ac:dyDescent="0.25">
      <c r="A8" s="172">
        <v>1720</v>
      </c>
      <c r="B8" s="172">
        <v>450</v>
      </c>
    </row>
    <row r="9" spans="1:2" x14ac:dyDescent="0.25">
      <c r="A9" s="172">
        <v>1722</v>
      </c>
      <c r="B9" s="172">
        <v>450</v>
      </c>
    </row>
    <row r="10" spans="1:2" x14ac:dyDescent="0.25">
      <c r="A10" s="172">
        <v>1723</v>
      </c>
      <c r="B10" s="172">
        <v>650</v>
      </c>
    </row>
    <row r="11" spans="1:2" x14ac:dyDescent="0.25">
      <c r="A11" s="172">
        <v>1724</v>
      </c>
      <c r="B11" s="172">
        <v>750</v>
      </c>
    </row>
    <row r="12" spans="1:2" x14ac:dyDescent="0.25">
      <c r="A12" s="172">
        <v>1725</v>
      </c>
      <c r="B12" s="172">
        <v>650</v>
      </c>
    </row>
    <row r="13" spans="1:2" x14ac:dyDescent="0.25">
      <c r="A13" s="172">
        <v>1726</v>
      </c>
      <c r="B13" s="172">
        <v>750</v>
      </c>
    </row>
    <row r="14" spans="1:2" x14ac:dyDescent="0.25">
      <c r="A14" s="172">
        <v>1820</v>
      </c>
      <c r="B14" s="172">
        <v>650</v>
      </c>
    </row>
    <row r="15" spans="1:2" x14ac:dyDescent="0.25">
      <c r="A15" s="172">
        <v>1822</v>
      </c>
      <c r="B15" s="172">
        <v>650</v>
      </c>
    </row>
    <row r="16" spans="1:2" x14ac:dyDescent="0.25">
      <c r="A16" s="172">
        <v>1823</v>
      </c>
      <c r="B16" s="172">
        <v>850</v>
      </c>
    </row>
    <row r="17" spans="1:2" x14ac:dyDescent="0.25">
      <c r="A17" s="172">
        <v>1824</v>
      </c>
      <c r="B17" s="172">
        <v>950</v>
      </c>
    </row>
    <row r="18" spans="1:2" x14ac:dyDescent="0.25">
      <c r="A18" s="172">
        <v>1827</v>
      </c>
      <c r="B18" s="172">
        <v>850</v>
      </c>
    </row>
    <row r="19" spans="1:2" x14ac:dyDescent="0.25">
      <c r="A19" s="172">
        <v>1830</v>
      </c>
      <c r="B19" s="172">
        <v>850</v>
      </c>
    </row>
    <row r="20" spans="1:2" x14ac:dyDescent="0.25">
      <c r="A20" s="172">
        <v>1832</v>
      </c>
      <c r="B20" s="172">
        <v>850</v>
      </c>
    </row>
    <row r="21" spans="1:2" x14ac:dyDescent="0.25">
      <c r="A21" s="172">
        <v>1834</v>
      </c>
      <c r="B21" s="172">
        <v>850</v>
      </c>
    </row>
    <row r="22" spans="1:2" x14ac:dyDescent="0.25">
      <c r="A22" s="172">
        <v>1835</v>
      </c>
      <c r="B22" s="172">
        <v>850</v>
      </c>
    </row>
    <row r="23" spans="1:2" x14ac:dyDescent="0.25">
      <c r="A23" s="172">
        <v>1840</v>
      </c>
      <c r="B23" s="172">
        <v>1150</v>
      </c>
    </row>
    <row r="24" spans="1:2" x14ac:dyDescent="0.25">
      <c r="A24" s="172">
        <v>1841</v>
      </c>
      <c r="B24" s="172">
        <v>750</v>
      </c>
    </row>
    <row r="25" spans="1:2" x14ac:dyDescent="0.25">
      <c r="A25" s="172">
        <v>1842</v>
      </c>
      <c r="B25" s="172">
        <v>950</v>
      </c>
    </row>
    <row r="26" spans="1:2" x14ac:dyDescent="0.25">
      <c r="A26" s="172">
        <v>1846</v>
      </c>
      <c r="B26" s="172">
        <v>950</v>
      </c>
    </row>
    <row r="27" spans="1:2" x14ac:dyDescent="0.25">
      <c r="A27" s="172">
        <v>1847</v>
      </c>
      <c r="B27" s="172">
        <v>800</v>
      </c>
    </row>
    <row r="28" spans="1:2" x14ac:dyDescent="0.25">
      <c r="A28" s="172">
        <v>1850</v>
      </c>
      <c r="B28" s="172">
        <v>950</v>
      </c>
    </row>
    <row r="29" spans="1:2" x14ac:dyDescent="0.25">
      <c r="A29" s="172">
        <v>1853</v>
      </c>
      <c r="B29" s="172">
        <v>950</v>
      </c>
    </row>
    <row r="30" spans="1:2" x14ac:dyDescent="0.25">
      <c r="A30" s="172">
        <v>1857</v>
      </c>
      <c r="B30" s="172">
        <v>950</v>
      </c>
    </row>
    <row r="31" spans="1:2" x14ac:dyDescent="0.25">
      <c r="A31" s="172">
        <v>1890</v>
      </c>
      <c r="B31" s="172">
        <v>750</v>
      </c>
    </row>
    <row r="32" spans="1:2" x14ac:dyDescent="0.25">
      <c r="A32" s="172">
        <v>1891</v>
      </c>
      <c r="B32" s="172">
        <v>950</v>
      </c>
    </row>
    <row r="33" spans="1:2" x14ac:dyDescent="0.25">
      <c r="A33" s="172">
        <v>1892</v>
      </c>
      <c r="B33" s="172">
        <v>850</v>
      </c>
    </row>
    <row r="34" spans="1:2" x14ac:dyDescent="0.25">
      <c r="A34" s="172">
        <v>1893</v>
      </c>
      <c r="B34" s="172">
        <v>950</v>
      </c>
    </row>
    <row r="35" spans="1:2" x14ac:dyDescent="0.25">
      <c r="A35" s="172">
        <v>1894</v>
      </c>
      <c r="B35" s="172">
        <v>850</v>
      </c>
    </row>
    <row r="36" spans="1:2" x14ac:dyDescent="0.25">
      <c r="A36" s="172">
        <v>1895</v>
      </c>
      <c r="B36" s="172">
        <v>950</v>
      </c>
    </row>
    <row r="37" spans="1:2" x14ac:dyDescent="0.25">
      <c r="A37" s="172">
        <v>1896</v>
      </c>
      <c r="B37" s="172">
        <v>1150</v>
      </c>
    </row>
    <row r="38" spans="1:2" x14ac:dyDescent="0.25">
      <c r="A38" s="172">
        <v>1897</v>
      </c>
      <c r="B38" s="172">
        <v>950</v>
      </c>
    </row>
    <row r="39" spans="1:2" x14ac:dyDescent="0.25">
      <c r="A39" s="172">
        <v>1898</v>
      </c>
      <c r="B39" s="172">
        <v>850</v>
      </c>
    </row>
    <row r="40" spans="1:2" x14ac:dyDescent="0.25">
      <c r="A40" s="172">
        <v>1899</v>
      </c>
      <c r="B40" s="172">
        <v>850</v>
      </c>
    </row>
    <row r="41" spans="1:2" x14ac:dyDescent="0.25">
      <c r="A41" s="172">
        <v>1903</v>
      </c>
      <c r="B41" s="172">
        <v>950</v>
      </c>
    </row>
    <row r="42" spans="1:2" x14ac:dyDescent="0.25">
      <c r="A42" s="172">
        <v>1906</v>
      </c>
      <c r="B42" s="172">
        <v>950</v>
      </c>
    </row>
    <row r="43" spans="1:2" x14ac:dyDescent="0.25">
      <c r="A43" s="172">
        <v>1907</v>
      </c>
      <c r="B43" s="172">
        <v>750</v>
      </c>
    </row>
    <row r="44" spans="1:2" x14ac:dyDescent="0.25">
      <c r="A44" s="172">
        <v>1909</v>
      </c>
      <c r="B44" s="172">
        <v>950</v>
      </c>
    </row>
    <row r="45" spans="1:2" x14ac:dyDescent="0.25">
      <c r="A45" s="172">
        <v>1910</v>
      </c>
      <c r="B45" s="172">
        <v>750</v>
      </c>
    </row>
    <row r="46" spans="1:2" x14ac:dyDescent="0.25">
      <c r="A46" s="172">
        <v>1912</v>
      </c>
      <c r="B46" s="172">
        <v>750</v>
      </c>
    </row>
    <row r="47" spans="1:2" x14ac:dyDescent="0.25">
      <c r="A47" s="172">
        <v>1913</v>
      </c>
      <c r="B47" s="172">
        <v>950</v>
      </c>
    </row>
    <row r="48" spans="1:2" x14ac:dyDescent="0.25">
      <c r="A48" s="172">
        <v>1914</v>
      </c>
      <c r="B48" s="172">
        <v>1098</v>
      </c>
    </row>
    <row r="49" spans="1:2" x14ac:dyDescent="0.25">
      <c r="A49" s="173">
        <v>1918</v>
      </c>
      <c r="B49" s="173">
        <v>850</v>
      </c>
    </row>
    <row r="50" spans="1:2" x14ac:dyDescent="0.25">
      <c r="A50" s="172">
        <v>1919</v>
      </c>
      <c r="B50" s="172">
        <v>1150</v>
      </c>
    </row>
    <row r="51" spans="1:2" x14ac:dyDescent="0.25">
      <c r="A51" s="172">
        <v>1930</v>
      </c>
      <c r="B51" s="172">
        <v>550</v>
      </c>
    </row>
    <row r="52" spans="1:2" x14ac:dyDescent="0.25">
      <c r="A52" s="172">
        <v>1931</v>
      </c>
      <c r="B52" s="172">
        <v>550</v>
      </c>
    </row>
    <row r="53" spans="1:2" x14ac:dyDescent="0.25">
      <c r="A53" s="172">
        <v>1932</v>
      </c>
      <c r="B53" s="172">
        <v>798</v>
      </c>
    </row>
    <row r="54" spans="1:2" x14ac:dyDescent="0.25">
      <c r="A54" s="172">
        <v>1936</v>
      </c>
      <c r="B54" s="172">
        <v>950</v>
      </c>
    </row>
    <row r="55" spans="1:2" x14ac:dyDescent="0.25">
      <c r="A55" s="172">
        <v>2080</v>
      </c>
      <c r="B55" s="172">
        <v>950</v>
      </c>
    </row>
    <row r="56" spans="1:2" x14ac:dyDescent="0.25">
      <c r="A56" s="172">
        <v>2081</v>
      </c>
      <c r="B56" s="172">
        <v>950</v>
      </c>
    </row>
    <row r="57" spans="1:2" x14ac:dyDescent="0.25">
      <c r="A57" s="172">
        <v>2082</v>
      </c>
      <c r="B57" s="172">
        <v>750</v>
      </c>
    </row>
    <row r="58" spans="1:2" x14ac:dyDescent="0.25">
      <c r="A58" s="172">
        <v>2083</v>
      </c>
      <c r="B58" s="172">
        <v>1298</v>
      </c>
    </row>
    <row r="59" spans="1:2" x14ac:dyDescent="0.25">
      <c r="A59" s="172">
        <v>2084</v>
      </c>
      <c r="B59" s="172">
        <v>950</v>
      </c>
    </row>
    <row r="60" spans="1:2" x14ac:dyDescent="0.25">
      <c r="A60" s="172">
        <v>2087</v>
      </c>
      <c r="B60" s="172">
        <v>950</v>
      </c>
    </row>
    <row r="61" spans="1:2" x14ac:dyDescent="0.25">
      <c r="A61" s="172">
        <v>3060</v>
      </c>
      <c r="B61" s="172">
        <v>850</v>
      </c>
    </row>
    <row r="62" spans="1:2" x14ac:dyDescent="0.25">
      <c r="A62" s="172">
        <v>3062</v>
      </c>
      <c r="B62" s="172">
        <v>850</v>
      </c>
    </row>
    <row r="63" spans="1:2" x14ac:dyDescent="0.25">
      <c r="A63" s="172">
        <v>3063</v>
      </c>
      <c r="B63" s="172">
        <v>950</v>
      </c>
    </row>
    <row r="64" spans="1:2" x14ac:dyDescent="0.25">
      <c r="A64" s="172">
        <v>3064</v>
      </c>
      <c r="B64" s="172">
        <v>850</v>
      </c>
    </row>
    <row r="65" spans="1:2" x14ac:dyDescent="0.25">
      <c r="A65" s="172">
        <v>3068</v>
      </c>
      <c r="B65" s="172">
        <v>1350</v>
      </c>
    </row>
    <row r="66" spans="1:2" x14ac:dyDescent="0.25">
      <c r="A66" s="172">
        <v>3110</v>
      </c>
      <c r="B66" s="172">
        <v>750</v>
      </c>
    </row>
    <row r="67" spans="1:2" x14ac:dyDescent="0.25">
      <c r="A67" s="172">
        <v>3111</v>
      </c>
      <c r="B67" s="172">
        <v>750</v>
      </c>
    </row>
    <row r="68" spans="1:2" x14ac:dyDescent="0.25">
      <c r="A68" s="172">
        <v>3112</v>
      </c>
      <c r="B68" s="172">
        <v>950</v>
      </c>
    </row>
    <row r="69" spans="1:2" x14ac:dyDescent="0.25">
      <c r="A69" s="172">
        <v>3113</v>
      </c>
      <c r="B69" s="172">
        <v>1250</v>
      </c>
    </row>
    <row r="70" spans="1:2" x14ac:dyDescent="0.25">
      <c r="A70" s="172">
        <v>3114</v>
      </c>
      <c r="B70" s="172">
        <v>850</v>
      </c>
    </row>
    <row r="71" spans="1:2" x14ac:dyDescent="0.25">
      <c r="A71" s="173">
        <v>3117</v>
      </c>
      <c r="B71" s="173">
        <v>1250</v>
      </c>
    </row>
    <row r="72" spans="1:2" x14ac:dyDescent="0.25">
      <c r="A72" s="172">
        <v>3118</v>
      </c>
      <c r="B72" s="172">
        <v>950</v>
      </c>
    </row>
    <row r="73" spans="1:2" x14ac:dyDescent="0.25">
      <c r="A73" s="172">
        <v>3119</v>
      </c>
      <c r="B73" s="172">
        <v>1380</v>
      </c>
    </row>
    <row r="74" spans="1:2" x14ac:dyDescent="0.25">
      <c r="A74" s="172">
        <v>3131</v>
      </c>
      <c r="B74" s="172">
        <v>950</v>
      </c>
    </row>
    <row r="75" spans="1:2" x14ac:dyDescent="0.25">
      <c r="A75" s="172">
        <v>3132</v>
      </c>
      <c r="B75" s="172">
        <v>950</v>
      </c>
    </row>
    <row r="76" spans="1:2" x14ac:dyDescent="0.25">
      <c r="A76" s="172">
        <v>3133</v>
      </c>
      <c r="B76" s="172">
        <v>1350</v>
      </c>
    </row>
    <row r="77" spans="1:2" x14ac:dyDescent="0.25">
      <c r="A77" s="172">
        <v>3134</v>
      </c>
      <c r="B77" s="172">
        <v>950</v>
      </c>
    </row>
    <row r="78" spans="1:2" x14ac:dyDescent="0.25">
      <c r="A78" s="172">
        <v>3135</v>
      </c>
      <c r="B78" s="172">
        <v>1350</v>
      </c>
    </row>
    <row r="79" spans="1:2" x14ac:dyDescent="0.25">
      <c r="A79" s="172">
        <v>3136</v>
      </c>
      <c r="B79" s="172">
        <v>1650</v>
      </c>
    </row>
    <row r="80" spans="1:2" x14ac:dyDescent="0.25">
      <c r="A80" s="172">
        <v>3137</v>
      </c>
      <c r="B80" s="172">
        <v>1350</v>
      </c>
    </row>
    <row r="81" spans="1:2" x14ac:dyDescent="0.25">
      <c r="A81" s="172">
        <v>3140</v>
      </c>
      <c r="B81" s="172">
        <v>950</v>
      </c>
    </row>
    <row r="82" spans="1:2" x14ac:dyDescent="0.25">
      <c r="A82" s="172">
        <v>3141</v>
      </c>
      <c r="B82" s="172">
        <v>950</v>
      </c>
    </row>
    <row r="83" spans="1:2" x14ac:dyDescent="0.25">
      <c r="A83" s="172">
        <v>3142</v>
      </c>
      <c r="B83" s="172">
        <v>950</v>
      </c>
    </row>
    <row r="84" spans="1:2" x14ac:dyDescent="0.25">
      <c r="A84" s="172">
        <v>3190</v>
      </c>
      <c r="B84" s="172">
        <v>950</v>
      </c>
    </row>
    <row r="85" spans="1:2" x14ac:dyDescent="0.25">
      <c r="A85" s="172">
        <v>3191</v>
      </c>
      <c r="B85" s="172">
        <v>950</v>
      </c>
    </row>
    <row r="86" spans="1:2" x14ac:dyDescent="0.25">
      <c r="A86" s="172">
        <v>3192</v>
      </c>
      <c r="B86" s="172">
        <v>1250</v>
      </c>
    </row>
    <row r="87" spans="1:2" x14ac:dyDescent="0.25">
      <c r="A87" s="172">
        <v>3193</v>
      </c>
      <c r="B87" s="172">
        <v>1250</v>
      </c>
    </row>
    <row r="88" spans="1:2" x14ac:dyDescent="0.25">
      <c r="A88" s="172">
        <v>3194</v>
      </c>
      <c r="B88" s="172">
        <v>950</v>
      </c>
    </row>
    <row r="89" spans="1:2" x14ac:dyDescent="0.25">
      <c r="A89" s="172">
        <v>3196</v>
      </c>
      <c r="B89" s="172">
        <v>1700</v>
      </c>
    </row>
    <row r="90" spans="1:2" x14ac:dyDescent="0.25">
      <c r="A90" s="172">
        <v>3198</v>
      </c>
      <c r="B90" s="172">
        <v>950</v>
      </c>
    </row>
    <row r="91" spans="1:2" x14ac:dyDescent="0.25">
      <c r="A91" s="172">
        <v>3199</v>
      </c>
      <c r="B91" s="172">
        <v>1500</v>
      </c>
    </row>
    <row r="92" spans="1:2" x14ac:dyDescent="0.25">
      <c r="A92" s="172">
        <v>3370</v>
      </c>
      <c r="B92" s="172">
        <v>1250</v>
      </c>
    </row>
    <row r="93" spans="1:2" x14ac:dyDescent="0.25">
      <c r="A93" s="172">
        <v>3371</v>
      </c>
      <c r="B93" s="172">
        <v>1250</v>
      </c>
    </row>
    <row r="94" spans="1:2" x14ac:dyDescent="0.25">
      <c r="A94" s="172">
        <v>3372</v>
      </c>
      <c r="B94" s="172">
        <v>1350</v>
      </c>
    </row>
    <row r="95" spans="1:2" x14ac:dyDescent="0.25">
      <c r="A95" s="172">
        <v>3373</v>
      </c>
      <c r="B95" s="172">
        <v>1550</v>
      </c>
    </row>
    <row r="96" spans="1:2" x14ac:dyDescent="0.25">
      <c r="A96" s="172">
        <v>3374</v>
      </c>
      <c r="B96" s="172">
        <v>1550</v>
      </c>
    </row>
    <row r="97" spans="1:2" x14ac:dyDescent="0.25">
      <c r="A97" s="172">
        <v>3377</v>
      </c>
      <c r="B97" s="172">
        <v>1550</v>
      </c>
    </row>
    <row r="98" spans="1:2" x14ac:dyDescent="0.25">
      <c r="A98" s="172">
        <v>3378</v>
      </c>
      <c r="B98" s="172">
        <v>1550</v>
      </c>
    </row>
    <row r="99" spans="1:2" x14ac:dyDescent="0.25">
      <c r="A99" s="172">
        <v>3431</v>
      </c>
      <c r="B99" s="172">
        <v>950</v>
      </c>
    </row>
    <row r="100" spans="1:2" x14ac:dyDescent="0.25">
      <c r="A100" s="172">
        <v>3432</v>
      </c>
      <c r="B100" s="172">
        <v>950</v>
      </c>
    </row>
    <row r="101" spans="1:2" x14ac:dyDescent="0.25">
      <c r="A101" s="172">
        <v>3433</v>
      </c>
      <c r="B101" s="172">
        <v>1250</v>
      </c>
    </row>
    <row r="102" spans="1:2" x14ac:dyDescent="0.25">
      <c r="A102" s="172">
        <v>3436</v>
      </c>
      <c r="B102" s="172">
        <v>1750</v>
      </c>
    </row>
    <row r="103" spans="1:2" x14ac:dyDescent="0.25">
      <c r="A103" s="172">
        <v>3437</v>
      </c>
      <c r="B103" s="172">
        <v>1250</v>
      </c>
    </row>
    <row r="104" spans="1:2" x14ac:dyDescent="0.25">
      <c r="A104" s="172">
        <v>3520</v>
      </c>
      <c r="B104" s="172">
        <v>1598</v>
      </c>
    </row>
    <row r="105" spans="1:2" x14ac:dyDescent="0.25">
      <c r="A105" s="172">
        <v>3521</v>
      </c>
      <c r="B105" s="172">
        <v>650</v>
      </c>
    </row>
    <row r="106" spans="1:2" x14ac:dyDescent="0.25">
      <c r="A106" s="172">
        <v>3523</v>
      </c>
      <c r="B106" s="172">
        <v>950</v>
      </c>
    </row>
    <row r="107" spans="1:2" x14ac:dyDescent="0.25">
      <c r="A107" s="172">
        <v>3525</v>
      </c>
      <c r="B107" s="172">
        <v>950</v>
      </c>
    </row>
    <row r="108" spans="1:2" x14ac:dyDescent="0.25">
      <c r="A108" s="172">
        <v>3526</v>
      </c>
      <c r="B108" s="172">
        <v>1450</v>
      </c>
    </row>
    <row r="109" spans="1:2" x14ac:dyDescent="0.25">
      <c r="A109" s="172">
        <v>3527</v>
      </c>
      <c r="B109" s="172">
        <v>950</v>
      </c>
    </row>
    <row r="110" spans="1:2" x14ac:dyDescent="0.25">
      <c r="A110" s="172">
        <v>3528</v>
      </c>
      <c r="B110" s="172">
        <v>950</v>
      </c>
    </row>
    <row r="111" spans="1:2" x14ac:dyDescent="0.25">
      <c r="A111" s="172">
        <v>3529</v>
      </c>
      <c r="B111" s="172">
        <v>1250</v>
      </c>
    </row>
    <row r="112" spans="1:2" x14ac:dyDescent="0.25">
      <c r="A112" s="172">
        <v>3591</v>
      </c>
      <c r="B112" s="172">
        <v>650</v>
      </c>
    </row>
    <row r="113" spans="1:2" x14ac:dyDescent="0.25">
      <c r="A113" s="172">
        <v>3596</v>
      </c>
      <c r="B113" s="172">
        <v>950</v>
      </c>
    </row>
    <row r="114" spans="1:2" x14ac:dyDescent="0.25">
      <c r="A114" s="172">
        <v>3870</v>
      </c>
      <c r="B114" s="172">
        <v>950</v>
      </c>
    </row>
    <row r="115" spans="1:2" x14ac:dyDescent="0.25">
      <c r="A115" s="172">
        <v>3872</v>
      </c>
      <c r="B115" s="172">
        <v>950</v>
      </c>
    </row>
    <row r="116" spans="1:2" x14ac:dyDescent="0.25">
      <c r="A116" s="172">
        <v>3873</v>
      </c>
      <c r="B116" s="172">
        <v>950</v>
      </c>
    </row>
    <row r="117" spans="1:2" x14ac:dyDescent="0.25">
      <c r="A117" s="172">
        <v>3876</v>
      </c>
      <c r="B117" s="172">
        <v>1750</v>
      </c>
    </row>
    <row r="118" spans="1:2" x14ac:dyDescent="0.25">
      <c r="A118" s="172">
        <v>3878</v>
      </c>
      <c r="B118" s="172">
        <v>950</v>
      </c>
    </row>
    <row r="119" spans="1:2" x14ac:dyDescent="0.25">
      <c r="A119" s="172">
        <v>3930</v>
      </c>
      <c r="B119" s="172">
        <v>750</v>
      </c>
    </row>
    <row r="120" spans="1:2" x14ac:dyDescent="0.25">
      <c r="A120" s="172">
        <v>3932</v>
      </c>
      <c r="B120" s="172">
        <v>750</v>
      </c>
    </row>
    <row r="121" spans="1:2" x14ac:dyDescent="0.25">
      <c r="A121" s="172">
        <v>3935</v>
      </c>
      <c r="B121" s="172">
        <v>850</v>
      </c>
    </row>
    <row r="122" spans="1:2" x14ac:dyDescent="0.25">
      <c r="A122" s="172">
        <v>3936</v>
      </c>
      <c r="B122" s="172">
        <v>1250</v>
      </c>
    </row>
    <row r="123" spans="1:2" x14ac:dyDescent="0.25">
      <c r="A123" s="172">
        <v>3939</v>
      </c>
      <c r="B123" s="172">
        <v>950</v>
      </c>
    </row>
    <row r="124" spans="1:2" x14ac:dyDescent="0.25">
      <c r="A124" s="172">
        <v>3970</v>
      </c>
      <c r="B124" s="172">
        <v>650</v>
      </c>
    </row>
    <row r="125" spans="1:2" x14ac:dyDescent="0.25">
      <c r="A125" s="172">
        <v>3973</v>
      </c>
      <c r="B125" s="172">
        <v>650</v>
      </c>
    </row>
    <row r="126" spans="1:2" x14ac:dyDescent="0.25">
      <c r="A126" s="173">
        <v>3974</v>
      </c>
      <c r="B126" s="173">
        <v>998</v>
      </c>
    </row>
    <row r="127" spans="1:2" x14ac:dyDescent="0.25">
      <c r="A127" s="172">
        <v>3978</v>
      </c>
      <c r="B127" s="172">
        <v>1150</v>
      </c>
    </row>
    <row r="128" spans="1:2" x14ac:dyDescent="0.25">
      <c r="A128" s="172">
        <v>4000</v>
      </c>
      <c r="B128" s="172">
        <v>850</v>
      </c>
    </row>
    <row r="129" spans="1:2" x14ac:dyDescent="0.25">
      <c r="A129" s="172">
        <v>4001</v>
      </c>
      <c r="B129" s="172">
        <v>950</v>
      </c>
    </row>
    <row r="130" spans="1:2" x14ac:dyDescent="0.25">
      <c r="A130" s="172">
        <v>4002</v>
      </c>
      <c r="B130" s="172">
        <v>850</v>
      </c>
    </row>
    <row r="131" spans="1:2" x14ac:dyDescent="0.25">
      <c r="A131" s="172">
        <v>4003</v>
      </c>
      <c r="B131" s="172">
        <v>1250</v>
      </c>
    </row>
    <row r="132" spans="1:2" x14ac:dyDescent="0.25">
      <c r="A132" s="172">
        <v>4004</v>
      </c>
      <c r="B132" s="172">
        <v>900</v>
      </c>
    </row>
    <row r="133" spans="1:2" x14ac:dyDescent="0.25">
      <c r="A133" s="172">
        <v>4007</v>
      </c>
      <c r="B133" s="172">
        <v>1250</v>
      </c>
    </row>
    <row r="134" spans="1:2" x14ac:dyDescent="0.25">
      <c r="A134" s="172">
        <v>4008</v>
      </c>
      <c r="B134" s="172">
        <v>900</v>
      </c>
    </row>
    <row r="135" spans="1:2" x14ac:dyDescent="0.25">
      <c r="A135" s="172">
        <v>4009</v>
      </c>
      <c r="B135" s="172">
        <v>1500</v>
      </c>
    </row>
    <row r="136" spans="1:2" x14ac:dyDescent="0.25">
      <c r="A136" s="172">
        <v>4011</v>
      </c>
      <c r="B136" s="172">
        <v>950</v>
      </c>
    </row>
    <row r="137" spans="1:2" x14ac:dyDescent="0.25">
      <c r="A137" s="172">
        <v>4012</v>
      </c>
      <c r="B137" s="172">
        <v>950</v>
      </c>
    </row>
    <row r="138" spans="1:2" x14ac:dyDescent="0.25">
      <c r="A138" s="172">
        <v>4013</v>
      </c>
      <c r="B138" s="172">
        <v>750</v>
      </c>
    </row>
    <row r="139" spans="1:2" x14ac:dyDescent="0.25">
      <c r="A139" s="172">
        <v>4014</v>
      </c>
      <c r="B139" s="172">
        <v>750</v>
      </c>
    </row>
    <row r="140" spans="1:2" x14ac:dyDescent="0.25">
      <c r="A140" s="172">
        <v>4015</v>
      </c>
      <c r="B140" s="172">
        <v>950</v>
      </c>
    </row>
    <row r="141" spans="1:2" x14ac:dyDescent="0.25">
      <c r="A141" s="172">
        <v>4016</v>
      </c>
      <c r="B141" s="172">
        <v>850</v>
      </c>
    </row>
    <row r="142" spans="1:2" x14ac:dyDescent="0.25">
      <c r="A142" s="172">
        <v>4018</v>
      </c>
      <c r="B142" s="172">
        <v>998</v>
      </c>
    </row>
    <row r="143" spans="1:2" x14ac:dyDescent="0.25">
      <c r="A143" s="174">
        <v>4019</v>
      </c>
      <c r="B143" s="174">
        <v>950</v>
      </c>
    </row>
    <row r="144" spans="1:2" x14ac:dyDescent="0.25">
      <c r="A144" s="174">
        <v>4050</v>
      </c>
      <c r="B144" s="174">
        <v>850</v>
      </c>
    </row>
    <row r="145" spans="1:2" x14ac:dyDescent="0.25">
      <c r="A145" s="176">
        <v>4051</v>
      </c>
      <c r="B145" s="176">
        <v>1098</v>
      </c>
    </row>
    <row r="146" spans="1:2" x14ac:dyDescent="0.25">
      <c r="A146" s="174">
        <v>4052</v>
      </c>
      <c r="B146" s="174">
        <v>850</v>
      </c>
    </row>
    <row r="147" spans="1:2" x14ac:dyDescent="0.25">
      <c r="A147" s="176">
        <v>4055</v>
      </c>
      <c r="B147" s="176">
        <v>998</v>
      </c>
    </row>
    <row r="148" spans="1:2" x14ac:dyDescent="0.25">
      <c r="A148" s="174">
        <v>4060</v>
      </c>
      <c r="B148" s="174">
        <v>850</v>
      </c>
    </row>
    <row r="149" spans="1:2" x14ac:dyDescent="0.25">
      <c r="A149" s="174">
        <v>4061</v>
      </c>
      <c r="B149" s="174">
        <v>850</v>
      </c>
    </row>
    <row r="150" spans="1:2" x14ac:dyDescent="0.25">
      <c r="A150" s="174">
        <v>4062</v>
      </c>
      <c r="B150" s="174">
        <v>850</v>
      </c>
    </row>
    <row r="151" spans="1:2" x14ac:dyDescent="0.25">
      <c r="A151" s="174">
        <v>4064</v>
      </c>
      <c r="B151" s="174">
        <v>950</v>
      </c>
    </row>
    <row r="152" spans="1:2" x14ac:dyDescent="0.25">
      <c r="A152" s="174">
        <v>4065</v>
      </c>
      <c r="B152" s="174">
        <v>1750</v>
      </c>
    </row>
    <row r="153" spans="1:2" x14ac:dyDescent="0.25">
      <c r="A153" s="174">
        <v>4090</v>
      </c>
      <c r="B153" s="174">
        <v>850</v>
      </c>
    </row>
    <row r="154" spans="1:2" x14ac:dyDescent="0.25">
      <c r="A154" s="174">
        <v>4092</v>
      </c>
      <c r="B154" s="174">
        <v>850</v>
      </c>
    </row>
    <row r="155" spans="1:2" x14ac:dyDescent="0.25">
      <c r="A155" s="174">
        <v>4093</v>
      </c>
      <c r="B155" s="174">
        <v>1250</v>
      </c>
    </row>
    <row r="156" spans="1:2" x14ac:dyDescent="0.25">
      <c r="A156" s="176">
        <v>4094</v>
      </c>
      <c r="B156" s="176">
        <v>998</v>
      </c>
    </row>
    <row r="157" spans="1:2" x14ac:dyDescent="0.25">
      <c r="A157" s="176">
        <v>4095</v>
      </c>
      <c r="B157" s="176">
        <v>950</v>
      </c>
    </row>
    <row r="158" spans="1:2" x14ac:dyDescent="0.25">
      <c r="A158" s="174">
        <v>4096</v>
      </c>
      <c r="B158" s="174">
        <v>1398</v>
      </c>
    </row>
    <row r="159" spans="1:2" x14ac:dyDescent="0.25">
      <c r="A159" s="174">
        <v>4098</v>
      </c>
      <c r="B159" s="174">
        <v>950</v>
      </c>
    </row>
    <row r="160" spans="1:2" x14ac:dyDescent="0.25">
      <c r="A160" s="174">
        <v>4099</v>
      </c>
      <c r="B160" s="174">
        <v>1450</v>
      </c>
    </row>
    <row r="161" spans="1:2" x14ac:dyDescent="0.25">
      <c r="A161" s="174">
        <v>4120</v>
      </c>
      <c r="B161" s="174">
        <v>850</v>
      </c>
    </row>
    <row r="162" spans="1:2" x14ac:dyDescent="0.25">
      <c r="A162" s="176">
        <v>4121</v>
      </c>
      <c r="B162" s="176">
        <v>1098</v>
      </c>
    </row>
    <row r="163" spans="1:2" x14ac:dyDescent="0.25">
      <c r="A163" s="174">
        <v>4122</v>
      </c>
      <c r="B163" s="174">
        <v>850</v>
      </c>
    </row>
    <row r="164" spans="1:2" x14ac:dyDescent="0.25">
      <c r="A164" s="174">
        <v>4123</v>
      </c>
      <c r="B164" s="174">
        <v>1250</v>
      </c>
    </row>
    <row r="165" spans="1:2" x14ac:dyDescent="0.25">
      <c r="A165" s="174">
        <v>4124</v>
      </c>
      <c r="B165" s="174">
        <v>1250</v>
      </c>
    </row>
    <row r="166" spans="1:2" x14ac:dyDescent="0.25">
      <c r="A166" s="176">
        <v>4125</v>
      </c>
      <c r="B166" s="176">
        <v>1098</v>
      </c>
    </row>
    <row r="167" spans="1:2" x14ac:dyDescent="0.25">
      <c r="A167" s="174">
        <v>4126</v>
      </c>
      <c r="B167" s="174">
        <v>1800</v>
      </c>
    </row>
    <row r="168" spans="1:2" x14ac:dyDescent="0.25">
      <c r="A168" s="176">
        <v>4127</v>
      </c>
      <c r="B168" s="176">
        <v>998</v>
      </c>
    </row>
    <row r="169" spans="1:2" x14ac:dyDescent="0.25">
      <c r="A169" s="174">
        <v>4128</v>
      </c>
      <c r="B169" s="174">
        <v>950</v>
      </c>
    </row>
    <row r="170" spans="1:2" x14ac:dyDescent="0.25">
      <c r="A170" s="174">
        <v>4129</v>
      </c>
      <c r="B170" s="174">
        <v>1500</v>
      </c>
    </row>
    <row r="171" spans="1:2" x14ac:dyDescent="0.25">
      <c r="A171" s="174">
        <v>4130</v>
      </c>
      <c r="B171" s="174">
        <v>750</v>
      </c>
    </row>
    <row r="172" spans="1:2" x14ac:dyDescent="0.25">
      <c r="A172" s="176">
        <v>4132</v>
      </c>
      <c r="B172" s="176">
        <v>998</v>
      </c>
    </row>
    <row r="173" spans="1:2" x14ac:dyDescent="0.25">
      <c r="A173" s="174">
        <v>4135</v>
      </c>
      <c r="B173" s="174">
        <v>850</v>
      </c>
    </row>
    <row r="174" spans="1:2" x14ac:dyDescent="0.25">
      <c r="A174" s="174">
        <v>4136</v>
      </c>
      <c r="B174" s="174">
        <v>1850</v>
      </c>
    </row>
    <row r="175" spans="1:2" x14ac:dyDescent="0.25">
      <c r="A175" s="174">
        <v>4137</v>
      </c>
      <c r="B175" s="174">
        <v>1950</v>
      </c>
    </row>
    <row r="176" spans="1:2" x14ac:dyDescent="0.25">
      <c r="A176" s="174">
        <v>4138</v>
      </c>
      <c r="B176" s="174">
        <v>950</v>
      </c>
    </row>
    <row r="177" spans="1:2" x14ac:dyDescent="0.25">
      <c r="A177" s="174">
        <v>4139</v>
      </c>
      <c r="B177" s="174">
        <v>1250</v>
      </c>
    </row>
    <row r="178" spans="1:2" x14ac:dyDescent="0.25">
      <c r="A178" s="174">
        <v>4153</v>
      </c>
      <c r="B178" s="174">
        <v>1250</v>
      </c>
    </row>
    <row r="179" spans="1:2" x14ac:dyDescent="0.25">
      <c r="A179" s="174">
        <v>4159</v>
      </c>
      <c r="B179" s="174">
        <v>1500</v>
      </c>
    </row>
    <row r="180" spans="1:2" x14ac:dyDescent="0.25">
      <c r="A180" s="174">
        <v>4164</v>
      </c>
      <c r="B180" s="174">
        <v>1350</v>
      </c>
    </row>
    <row r="181" spans="1:2" x14ac:dyDescent="0.25">
      <c r="A181" s="174">
        <v>4170</v>
      </c>
      <c r="B181" s="174">
        <v>850</v>
      </c>
    </row>
    <row r="182" spans="1:2" x14ac:dyDescent="0.25">
      <c r="A182" s="174">
        <v>4171</v>
      </c>
      <c r="B182" s="174">
        <v>950</v>
      </c>
    </row>
    <row r="183" spans="1:2" x14ac:dyDescent="0.25">
      <c r="A183" s="174">
        <v>4172</v>
      </c>
      <c r="B183" s="174">
        <v>950</v>
      </c>
    </row>
    <row r="184" spans="1:2" x14ac:dyDescent="0.25">
      <c r="A184" s="174">
        <v>4173</v>
      </c>
      <c r="B184" s="174">
        <v>1250</v>
      </c>
    </row>
    <row r="185" spans="1:2" x14ac:dyDescent="0.25">
      <c r="A185" s="174">
        <v>4174</v>
      </c>
      <c r="B185" s="174">
        <v>100</v>
      </c>
    </row>
    <row r="186" spans="1:2" x14ac:dyDescent="0.25">
      <c r="A186" s="174">
        <v>4175</v>
      </c>
      <c r="B186" s="174">
        <v>950</v>
      </c>
    </row>
    <row r="187" spans="1:2" x14ac:dyDescent="0.25">
      <c r="A187" s="174">
        <v>4176</v>
      </c>
      <c r="B187" s="174">
        <v>1950</v>
      </c>
    </row>
    <row r="188" spans="1:2" x14ac:dyDescent="0.25">
      <c r="A188" s="176">
        <v>4177</v>
      </c>
      <c r="B188" s="176">
        <v>1398</v>
      </c>
    </row>
    <row r="189" spans="1:2" x14ac:dyDescent="0.25">
      <c r="A189" s="174">
        <v>4178</v>
      </c>
      <c r="B189" s="174">
        <v>950</v>
      </c>
    </row>
    <row r="190" spans="1:2" x14ac:dyDescent="0.25">
      <c r="A190" s="174">
        <v>4179</v>
      </c>
      <c r="B190" s="174">
        <v>1450</v>
      </c>
    </row>
    <row r="191" spans="1:2" x14ac:dyDescent="0.25">
      <c r="A191" s="174">
        <v>4190</v>
      </c>
      <c r="B191" s="174">
        <v>850</v>
      </c>
    </row>
    <row r="192" spans="1:2" x14ac:dyDescent="0.25">
      <c r="A192" s="174">
        <v>4191</v>
      </c>
      <c r="B192" s="174">
        <v>850</v>
      </c>
    </row>
    <row r="193" spans="1:2" x14ac:dyDescent="0.25">
      <c r="A193" s="174">
        <v>4192</v>
      </c>
      <c r="B193" s="174">
        <v>850</v>
      </c>
    </row>
    <row r="194" spans="1:2" x14ac:dyDescent="0.25">
      <c r="A194" s="174">
        <v>4193</v>
      </c>
      <c r="B194" s="174">
        <v>950</v>
      </c>
    </row>
    <row r="195" spans="1:2" x14ac:dyDescent="0.25">
      <c r="A195" s="174">
        <v>4194</v>
      </c>
      <c r="B195" s="174">
        <v>850</v>
      </c>
    </row>
    <row r="196" spans="1:2" x14ac:dyDescent="0.25">
      <c r="A196" s="174">
        <v>4195</v>
      </c>
      <c r="B196" s="174">
        <v>1650</v>
      </c>
    </row>
    <row r="197" spans="1:2" x14ac:dyDescent="0.25">
      <c r="A197" s="174">
        <v>4197</v>
      </c>
      <c r="B197" s="174">
        <v>950</v>
      </c>
    </row>
    <row r="198" spans="1:2" x14ac:dyDescent="0.25">
      <c r="A198" s="174">
        <v>4198</v>
      </c>
      <c r="B198" s="174">
        <v>950</v>
      </c>
    </row>
    <row r="199" spans="1:2" x14ac:dyDescent="0.25">
      <c r="A199" s="174">
        <v>4199</v>
      </c>
      <c r="B199" s="174">
        <v>1550</v>
      </c>
    </row>
    <row r="200" spans="1:2" x14ac:dyDescent="0.25">
      <c r="A200" s="174">
        <v>4200</v>
      </c>
      <c r="B200" s="174">
        <v>850</v>
      </c>
    </row>
    <row r="201" spans="1:2" x14ac:dyDescent="0.25">
      <c r="A201" s="174">
        <v>4201</v>
      </c>
      <c r="B201" s="174">
        <v>850</v>
      </c>
    </row>
    <row r="202" spans="1:2" x14ac:dyDescent="0.25">
      <c r="A202" s="174">
        <v>4203</v>
      </c>
      <c r="B202" s="174">
        <v>1350</v>
      </c>
    </row>
    <row r="203" spans="1:2" x14ac:dyDescent="0.25">
      <c r="A203" s="174">
        <v>4205</v>
      </c>
      <c r="B203" s="174">
        <v>1950</v>
      </c>
    </row>
    <row r="204" spans="1:2" x14ac:dyDescent="0.25">
      <c r="A204" s="174">
        <v>4206</v>
      </c>
      <c r="B204" s="174">
        <v>1850</v>
      </c>
    </row>
    <row r="205" spans="1:2" x14ac:dyDescent="0.25">
      <c r="A205" s="174">
        <v>4207</v>
      </c>
      <c r="B205" s="174">
        <v>1650</v>
      </c>
    </row>
    <row r="206" spans="1:2" x14ac:dyDescent="0.25">
      <c r="A206" s="174">
        <v>4208</v>
      </c>
      <c r="B206" s="174">
        <v>2298</v>
      </c>
    </row>
    <row r="207" spans="1:2" x14ac:dyDescent="0.25">
      <c r="A207" s="174">
        <v>4290</v>
      </c>
      <c r="B207" s="174">
        <v>750</v>
      </c>
    </row>
    <row r="208" spans="1:2" x14ac:dyDescent="0.25">
      <c r="A208" s="174">
        <v>4291</v>
      </c>
      <c r="B208" s="174">
        <v>850</v>
      </c>
    </row>
    <row r="209" spans="1:2" x14ac:dyDescent="0.25">
      <c r="A209" s="174">
        <v>4292</v>
      </c>
      <c r="B209" s="174">
        <v>850</v>
      </c>
    </row>
    <row r="210" spans="1:2" x14ac:dyDescent="0.25">
      <c r="A210" s="174">
        <v>4293</v>
      </c>
      <c r="B210" s="174">
        <v>1250</v>
      </c>
    </row>
    <row r="211" spans="1:2" x14ac:dyDescent="0.25">
      <c r="A211" s="174">
        <v>4294</v>
      </c>
      <c r="B211" s="174">
        <v>950</v>
      </c>
    </row>
    <row r="212" spans="1:2" x14ac:dyDescent="0.25">
      <c r="A212" s="174">
        <v>4295</v>
      </c>
      <c r="B212" s="174">
        <v>1800</v>
      </c>
    </row>
    <row r="213" spans="1:2" x14ac:dyDescent="0.25">
      <c r="A213" s="174">
        <v>4296</v>
      </c>
      <c r="B213" s="174">
        <v>1700</v>
      </c>
    </row>
    <row r="214" spans="1:2" x14ac:dyDescent="0.25">
      <c r="A214" s="174">
        <v>4297</v>
      </c>
      <c r="B214" s="174">
        <v>1250</v>
      </c>
    </row>
    <row r="215" spans="1:2" x14ac:dyDescent="0.25">
      <c r="A215" s="174">
        <v>4298</v>
      </c>
      <c r="B215" s="174">
        <v>950</v>
      </c>
    </row>
    <row r="216" spans="1:2" x14ac:dyDescent="0.25">
      <c r="A216" s="174">
        <v>4299</v>
      </c>
      <c r="B216" s="174">
        <v>1500</v>
      </c>
    </row>
    <row r="217" spans="1:2" x14ac:dyDescent="0.25">
      <c r="A217" s="174">
        <v>4307</v>
      </c>
      <c r="B217" s="174">
        <v>1900</v>
      </c>
    </row>
    <row r="218" spans="1:2" x14ac:dyDescent="0.25">
      <c r="A218" s="174">
        <v>4330</v>
      </c>
      <c r="B218" s="174">
        <v>850</v>
      </c>
    </row>
    <row r="219" spans="1:2" x14ac:dyDescent="0.25">
      <c r="A219" s="174">
        <v>4332</v>
      </c>
      <c r="B219" s="174">
        <v>850</v>
      </c>
    </row>
    <row r="220" spans="1:2" x14ac:dyDescent="0.25">
      <c r="A220" s="174">
        <v>4333</v>
      </c>
      <c r="B220" s="174">
        <v>1250</v>
      </c>
    </row>
    <row r="221" spans="1:2" x14ac:dyDescent="0.25">
      <c r="A221" s="174">
        <v>4335</v>
      </c>
      <c r="B221" s="174">
        <v>1950</v>
      </c>
    </row>
    <row r="222" spans="1:2" x14ac:dyDescent="0.25">
      <c r="A222" s="174">
        <v>4336</v>
      </c>
      <c r="B222" s="174">
        <v>1550</v>
      </c>
    </row>
    <row r="223" spans="1:2" x14ac:dyDescent="0.25">
      <c r="A223" s="174">
        <v>4337</v>
      </c>
      <c r="B223" s="174">
        <v>1450</v>
      </c>
    </row>
    <row r="224" spans="1:2" x14ac:dyDescent="0.25">
      <c r="A224" s="174">
        <v>4338</v>
      </c>
      <c r="B224" s="174">
        <v>950</v>
      </c>
    </row>
    <row r="225" spans="1:2" x14ac:dyDescent="0.25">
      <c r="A225" s="174">
        <v>4339</v>
      </c>
      <c r="B225" s="174">
        <v>1450</v>
      </c>
    </row>
    <row r="226" spans="1:2" x14ac:dyDescent="0.25">
      <c r="A226" s="174">
        <v>4350</v>
      </c>
      <c r="B226" s="174">
        <v>950</v>
      </c>
    </row>
    <row r="227" spans="1:2" x14ac:dyDescent="0.25">
      <c r="A227" s="174">
        <v>4351</v>
      </c>
      <c r="B227" s="174">
        <v>950</v>
      </c>
    </row>
    <row r="228" spans="1:2" x14ac:dyDescent="0.25">
      <c r="A228" s="174">
        <v>4352</v>
      </c>
      <c r="B228" s="174">
        <v>950</v>
      </c>
    </row>
    <row r="229" spans="1:2" x14ac:dyDescent="0.25">
      <c r="A229" s="174">
        <v>4353</v>
      </c>
      <c r="B229" s="174">
        <v>1250</v>
      </c>
    </row>
    <row r="230" spans="1:2" x14ac:dyDescent="0.25">
      <c r="A230" s="174">
        <v>4355</v>
      </c>
      <c r="B230" s="174">
        <v>1850</v>
      </c>
    </row>
    <row r="231" spans="1:2" x14ac:dyDescent="0.25">
      <c r="A231" s="174">
        <v>4359</v>
      </c>
      <c r="B231" s="174">
        <v>1450</v>
      </c>
    </row>
    <row r="232" spans="1:2" x14ac:dyDescent="0.25">
      <c r="A232" s="174">
        <v>4370</v>
      </c>
      <c r="B232" s="174">
        <v>850</v>
      </c>
    </row>
    <row r="233" spans="1:2" x14ac:dyDescent="0.25">
      <c r="A233" s="174">
        <v>4372</v>
      </c>
      <c r="B233" s="174">
        <v>850</v>
      </c>
    </row>
    <row r="234" spans="1:2" x14ac:dyDescent="0.25">
      <c r="A234" s="174">
        <v>4373</v>
      </c>
      <c r="B234" s="174">
        <v>1250</v>
      </c>
    </row>
    <row r="235" spans="1:2" x14ac:dyDescent="0.25">
      <c r="A235" s="174">
        <v>4374</v>
      </c>
      <c r="B235" s="174">
        <v>950</v>
      </c>
    </row>
    <row r="236" spans="1:2" x14ac:dyDescent="0.25">
      <c r="A236" s="174">
        <v>4375</v>
      </c>
      <c r="B236" s="174">
        <v>1250</v>
      </c>
    </row>
    <row r="237" spans="1:2" x14ac:dyDescent="0.25">
      <c r="A237" s="174">
        <v>4376</v>
      </c>
      <c r="B237" s="174">
        <v>1850</v>
      </c>
    </row>
    <row r="238" spans="1:2" x14ac:dyDescent="0.25">
      <c r="A238" s="174">
        <v>4378</v>
      </c>
      <c r="B238" s="174">
        <v>1450</v>
      </c>
    </row>
    <row r="239" spans="1:2" x14ac:dyDescent="0.25">
      <c r="A239" s="174">
        <v>4379</v>
      </c>
      <c r="B239" s="174">
        <v>1298</v>
      </c>
    </row>
    <row r="240" spans="1:2" x14ac:dyDescent="0.25">
      <c r="A240" s="174">
        <v>4380</v>
      </c>
      <c r="B240" s="174">
        <v>850</v>
      </c>
    </row>
    <row r="241" spans="1:2" x14ac:dyDescent="0.25">
      <c r="A241" s="174">
        <v>4381</v>
      </c>
      <c r="B241" s="174">
        <v>850</v>
      </c>
    </row>
    <row r="242" spans="1:2" x14ac:dyDescent="0.25">
      <c r="A242" s="174">
        <v>4382</v>
      </c>
      <c r="B242" s="174">
        <v>950</v>
      </c>
    </row>
    <row r="243" spans="1:2" x14ac:dyDescent="0.25">
      <c r="A243" s="174">
        <v>4383</v>
      </c>
      <c r="B243" s="174">
        <v>1250</v>
      </c>
    </row>
    <row r="244" spans="1:2" x14ac:dyDescent="0.25">
      <c r="A244" s="174">
        <v>4384</v>
      </c>
      <c r="B244" s="174">
        <v>1250</v>
      </c>
    </row>
    <row r="245" spans="1:2" x14ac:dyDescent="0.25">
      <c r="A245" s="174">
        <v>4385</v>
      </c>
      <c r="B245" s="174">
        <v>950</v>
      </c>
    </row>
    <row r="246" spans="1:2" x14ac:dyDescent="0.25">
      <c r="A246" s="174">
        <v>4386</v>
      </c>
      <c r="B246" s="174">
        <v>1800</v>
      </c>
    </row>
    <row r="247" spans="1:2" x14ac:dyDescent="0.25">
      <c r="A247" s="174">
        <v>4387</v>
      </c>
      <c r="B247" s="174">
        <v>950</v>
      </c>
    </row>
    <row r="248" spans="1:2" x14ac:dyDescent="0.25">
      <c r="A248" s="174">
        <v>4388</v>
      </c>
      <c r="B248" s="174">
        <v>100</v>
      </c>
    </row>
    <row r="249" spans="1:2" x14ac:dyDescent="0.25">
      <c r="A249" s="174">
        <v>4389</v>
      </c>
      <c r="B249" s="174">
        <v>1500</v>
      </c>
    </row>
    <row r="250" spans="1:2" x14ac:dyDescent="0.25">
      <c r="A250" s="174">
        <v>4390</v>
      </c>
      <c r="B250" s="174">
        <v>850</v>
      </c>
    </row>
    <row r="251" spans="1:2" x14ac:dyDescent="0.25">
      <c r="A251" s="174">
        <v>4391</v>
      </c>
      <c r="B251" s="174">
        <v>850</v>
      </c>
    </row>
    <row r="252" spans="1:2" x14ac:dyDescent="0.25">
      <c r="A252" s="174">
        <v>4392</v>
      </c>
      <c r="B252" s="174">
        <v>850</v>
      </c>
    </row>
    <row r="253" spans="1:2" x14ac:dyDescent="0.25">
      <c r="A253" s="174">
        <v>4393</v>
      </c>
      <c r="B253" s="174">
        <v>1250</v>
      </c>
    </row>
    <row r="254" spans="1:2" x14ac:dyDescent="0.25">
      <c r="A254" s="174">
        <v>4394</v>
      </c>
      <c r="B254" s="174">
        <v>950</v>
      </c>
    </row>
    <row r="255" spans="1:2" x14ac:dyDescent="0.25">
      <c r="A255" s="174">
        <v>4395</v>
      </c>
      <c r="B255" s="174">
        <v>1250</v>
      </c>
    </row>
    <row r="256" spans="1:2" x14ac:dyDescent="0.25">
      <c r="A256" s="174">
        <v>4396</v>
      </c>
      <c r="B256" s="174">
        <v>1850</v>
      </c>
    </row>
    <row r="257" spans="1:2" x14ac:dyDescent="0.25">
      <c r="A257" s="174">
        <v>4397</v>
      </c>
      <c r="B257" s="174">
        <v>1850</v>
      </c>
    </row>
    <row r="258" spans="1:2" x14ac:dyDescent="0.25">
      <c r="A258" s="174">
        <v>4398</v>
      </c>
      <c r="B258" s="174">
        <v>950</v>
      </c>
    </row>
    <row r="259" spans="1:2" x14ac:dyDescent="0.25">
      <c r="A259" s="174">
        <v>4399</v>
      </c>
      <c r="B259" s="174">
        <v>1550</v>
      </c>
    </row>
    <row r="260" spans="1:2" x14ac:dyDescent="0.25">
      <c r="A260" s="174">
        <v>4414</v>
      </c>
      <c r="B260" s="174">
        <v>1850</v>
      </c>
    </row>
    <row r="261" spans="1:2" x14ac:dyDescent="0.25">
      <c r="A261" s="174">
        <v>4418</v>
      </c>
      <c r="B261" s="174">
        <v>1850</v>
      </c>
    </row>
    <row r="262" spans="1:2" x14ac:dyDescent="0.25">
      <c r="A262" s="174">
        <v>4444</v>
      </c>
      <c r="B262" s="175">
        <v>1550</v>
      </c>
    </row>
    <row r="263" spans="1:2" x14ac:dyDescent="0.25">
      <c r="A263" s="174">
        <v>4447</v>
      </c>
      <c r="B263" s="174">
        <v>1850</v>
      </c>
    </row>
    <row r="264" spans="1:2" x14ac:dyDescent="0.25">
      <c r="A264" s="174">
        <v>4450</v>
      </c>
      <c r="B264" s="174">
        <v>850</v>
      </c>
    </row>
    <row r="265" spans="1:2" x14ac:dyDescent="0.25">
      <c r="A265" s="174">
        <v>4451</v>
      </c>
      <c r="B265" s="174">
        <v>950</v>
      </c>
    </row>
    <row r="266" spans="1:2" x14ac:dyDescent="0.25">
      <c r="A266" s="174">
        <v>4452</v>
      </c>
      <c r="B266" s="174">
        <v>950</v>
      </c>
    </row>
    <row r="267" spans="1:2" x14ac:dyDescent="0.25">
      <c r="A267" s="174">
        <v>4453</v>
      </c>
      <c r="B267" s="174">
        <v>1250</v>
      </c>
    </row>
    <row r="268" spans="1:2" x14ac:dyDescent="0.25">
      <c r="A268" s="174">
        <v>4454</v>
      </c>
      <c r="B268" s="174">
        <v>1250</v>
      </c>
    </row>
    <row r="269" spans="1:2" x14ac:dyDescent="0.25">
      <c r="A269" s="174">
        <v>4455</v>
      </c>
      <c r="B269" s="174">
        <v>1150</v>
      </c>
    </row>
    <row r="270" spans="1:2" x14ac:dyDescent="0.25">
      <c r="A270" s="174">
        <v>4456</v>
      </c>
      <c r="B270" s="174">
        <v>1250</v>
      </c>
    </row>
    <row r="271" spans="1:2" x14ac:dyDescent="0.25">
      <c r="A271" s="174">
        <v>4457</v>
      </c>
      <c r="B271" s="175">
        <v>1550</v>
      </c>
    </row>
    <row r="272" spans="1:2" x14ac:dyDescent="0.25">
      <c r="A272" s="174">
        <v>4458</v>
      </c>
      <c r="B272" s="174">
        <v>1550</v>
      </c>
    </row>
    <row r="273" spans="1:2" x14ac:dyDescent="0.25">
      <c r="A273" s="174">
        <v>4459</v>
      </c>
      <c r="B273" s="174">
        <v>1450</v>
      </c>
    </row>
    <row r="274" spans="1:2" x14ac:dyDescent="0.25">
      <c r="A274" s="174">
        <v>5001</v>
      </c>
      <c r="B274" s="174">
        <v>950</v>
      </c>
    </row>
    <row r="275" spans="1:2" x14ac:dyDescent="0.25">
      <c r="A275" s="174">
        <v>5002</v>
      </c>
      <c r="B275" s="174">
        <v>998</v>
      </c>
    </row>
    <row r="276" spans="1:2" x14ac:dyDescent="0.25">
      <c r="A276" s="174">
        <v>5003</v>
      </c>
      <c r="B276" s="174">
        <v>950</v>
      </c>
    </row>
    <row r="277" spans="1:2" x14ac:dyDescent="0.25">
      <c r="A277" s="174">
        <v>5006</v>
      </c>
      <c r="B277" s="174">
        <v>950</v>
      </c>
    </row>
    <row r="278" spans="1:2" x14ac:dyDescent="0.25">
      <c r="A278" s="174">
        <v>5007</v>
      </c>
      <c r="B278" s="174">
        <v>950</v>
      </c>
    </row>
    <row r="279" spans="1:2" x14ac:dyDescent="0.25">
      <c r="A279" s="174">
        <v>5008</v>
      </c>
      <c r="B279" s="174">
        <v>950</v>
      </c>
    </row>
    <row r="280" spans="1:2" x14ac:dyDescent="0.25">
      <c r="A280" s="174">
        <v>5010</v>
      </c>
      <c r="B280" s="174">
        <v>698</v>
      </c>
    </row>
    <row r="281" spans="1:2" x14ac:dyDescent="0.25">
      <c r="A281" s="174">
        <v>5011</v>
      </c>
      <c r="B281" s="174">
        <v>898</v>
      </c>
    </row>
    <row r="282" spans="1:2" x14ac:dyDescent="0.25">
      <c r="A282" s="174">
        <v>5012</v>
      </c>
      <c r="B282" s="174">
        <v>850</v>
      </c>
    </row>
    <row r="283" spans="1:2" x14ac:dyDescent="0.25">
      <c r="A283" s="174">
        <v>5013</v>
      </c>
      <c r="B283" s="174">
        <v>1298</v>
      </c>
    </row>
    <row r="284" spans="1:2" x14ac:dyDescent="0.25">
      <c r="A284" s="174">
        <v>5015</v>
      </c>
      <c r="B284" s="174">
        <v>998</v>
      </c>
    </row>
    <row r="285" spans="1:2" x14ac:dyDescent="0.25">
      <c r="A285" s="174">
        <v>5016</v>
      </c>
      <c r="B285" s="174">
        <v>1498</v>
      </c>
    </row>
    <row r="286" spans="1:2" x14ac:dyDescent="0.25">
      <c r="A286" s="174">
        <v>5018</v>
      </c>
      <c r="B286" s="174">
        <v>1198</v>
      </c>
    </row>
    <row r="287" spans="1:2" x14ac:dyDescent="0.25">
      <c r="A287" s="174">
        <v>5019</v>
      </c>
      <c r="B287" s="174">
        <v>1498</v>
      </c>
    </row>
    <row r="288" spans="1:2" x14ac:dyDescent="0.25">
      <c r="A288" s="174">
        <v>5050</v>
      </c>
      <c r="B288" s="174">
        <v>650</v>
      </c>
    </row>
    <row r="289" spans="1:2" x14ac:dyDescent="0.25">
      <c r="A289" s="174">
        <v>5051</v>
      </c>
      <c r="B289" s="174">
        <v>650</v>
      </c>
    </row>
    <row r="290" spans="1:2" x14ac:dyDescent="0.25">
      <c r="A290" s="174">
        <v>5052</v>
      </c>
      <c r="B290" s="174">
        <v>750</v>
      </c>
    </row>
    <row r="291" spans="1:2" x14ac:dyDescent="0.25">
      <c r="A291" s="174">
        <v>5053</v>
      </c>
      <c r="B291" s="174">
        <v>950</v>
      </c>
    </row>
    <row r="292" spans="1:2" x14ac:dyDescent="0.25">
      <c r="A292" s="174">
        <v>5054</v>
      </c>
      <c r="B292" s="174">
        <v>1850</v>
      </c>
    </row>
    <row r="293" spans="1:2" x14ac:dyDescent="0.25">
      <c r="A293" s="174">
        <v>5055</v>
      </c>
      <c r="B293" s="174">
        <v>750</v>
      </c>
    </row>
    <row r="294" spans="1:2" x14ac:dyDescent="0.25">
      <c r="A294" s="174">
        <v>5056</v>
      </c>
      <c r="B294" s="174">
        <v>1250</v>
      </c>
    </row>
    <row r="295" spans="1:2" x14ac:dyDescent="0.25">
      <c r="A295" s="174">
        <v>5057</v>
      </c>
      <c r="B295" s="174">
        <v>1250</v>
      </c>
    </row>
    <row r="296" spans="1:2" x14ac:dyDescent="0.25">
      <c r="A296" s="174">
        <v>5058</v>
      </c>
      <c r="B296" s="174">
        <v>850</v>
      </c>
    </row>
    <row r="297" spans="1:2" x14ac:dyDescent="0.25">
      <c r="A297" s="174">
        <v>5059</v>
      </c>
      <c r="B297" s="174">
        <v>1250</v>
      </c>
    </row>
    <row r="298" spans="1:2" x14ac:dyDescent="0.25">
      <c r="A298" s="174">
        <v>5070</v>
      </c>
      <c r="B298" s="174">
        <v>950</v>
      </c>
    </row>
    <row r="299" spans="1:2" x14ac:dyDescent="0.25">
      <c r="A299" s="174">
        <v>5073</v>
      </c>
      <c r="B299" s="174">
        <v>950</v>
      </c>
    </row>
    <row r="300" spans="1:2" x14ac:dyDescent="0.25">
      <c r="A300" s="174">
        <v>5076</v>
      </c>
      <c r="B300" s="174">
        <v>1498</v>
      </c>
    </row>
    <row r="301" spans="1:2" x14ac:dyDescent="0.25">
      <c r="A301" s="174">
        <v>5077</v>
      </c>
      <c r="B301" s="174">
        <v>950</v>
      </c>
    </row>
    <row r="302" spans="1:2" x14ac:dyDescent="0.25">
      <c r="A302" s="174">
        <v>5078</v>
      </c>
      <c r="B302" s="174">
        <v>450</v>
      </c>
    </row>
    <row r="303" spans="1:2" x14ac:dyDescent="0.25">
      <c r="A303" s="174">
        <v>5080</v>
      </c>
      <c r="B303" s="174">
        <v>550</v>
      </c>
    </row>
    <row r="304" spans="1:2" x14ac:dyDescent="0.25">
      <c r="A304" s="174">
        <v>5081</v>
      </c>
      <c r="B304" s="174">
        <v>750</v>
      </c>
    </row>
    <row r="305" spans="1:2" x14ac:dyDescent="0.25">
      <c r="A305" s="174">
        <v>5082</v>
      </c>
      <c r="B305" s="174">
        <v>650</v>
      </c>
    </row>
    <row r="306" spans="1:2" x14ac:dyDescent="0.25">
      <c r="A306" s="174">
        <v>5083</v>
      </c>
      <c r="B306" s="174">
        <v>850</v>
      </c>
    </row>
    <row r="307" spans="1:2" x14ac:dyDescent="0.25">
      <c r="A307" s="174">
        <v>5084</v>
      </c>
      <c r="B307" s="174">
        <v>1150</v>
      </c>
    </row>
    <row r="308" spans="1:2" x14ac:dyDescent="0.25">
      <c r="A308" s="174">
        <v>5085</v>
      </c>
      <c r="B308" s="174">
        <v>1150</v>
      </c>
    </row>
    <row r="309" spans="1:2" x14ac:dyDescent="0.25">
      <c r="A309" s="174">
        <v>5086</v>
      </c>
      <c r="B309" s="174">
        <v>1150</v>
      </c>
    </row>
    <row r="310" spans="1:2" x14ac:dyDescent="0.25">
      <c r="A310" s="174">
        <v>5087</v>
      </c>
      <c r="B310" s="174">
        <v>850</v>
      </c>
    </row>
    <row r="311" spans="1:2" x14ac:dyDescent="0.25">
      <c r="A311" s="176">
        <v>5089</v>
      </c>
      <c r="B311" s="176">
        <v>1698</v>
      </c>
    </row>
    <row r="312" spans="1:2" x14ac:dyDescent="0.25">
      <c r="A312" s="174">
        <v>5090</v>
      </c>
      <c r="B312" s="174">
        <v>750</v>
      </c>
    </row>
    <row r="313" spans="1:2" x14ac:dyDescent="0.25">
      <c r="A313" s="174">
        <v>5091</v>
      </c>
      <c r="B313" s="174">
        <v>950</v>
      </c>
    </row>
    <row r="314" spans="1:2" x14ac:dyDescent="0.25">
      <c r="A314" s="174">
        <v>5092</v>
      </c>
      <c r="B314" s="174">
        <v>750</v>
      </c>
    </row>
    <row r="315" spans="1:2" x14ac:dyDescent="0.25">
      <c r="A315" s="174">
        <v>5093</v>
      </c>
      <c r="B315" s="174">
        <v>950</v>
      </c>
    </row>
    <row r="316" spans="1:2" x14ac:dyDescent="0.25">
      <c r="A316" s="174">
        <v>5094</v>
      </c>
      <c r="B316" s="174">
        <v>750</v>
      </c>
    </row>
    <row r="317" spans="1:2" x14ac:dyDescent="0.25">
      <c r="A317" s="174">
        <v>5095</v>
      </c>
      <c r="B317" s="174">
        <v>1450</v>
      </c>
    </row>
    <row r="318" spans="1:2" x14ac:dyDescent="0.25">
      <c r="A318" s="174">
        <v>5096</v>
      </c>
      <c r="B318" s="174">
        <v>950</v>
      </c>
    </row>
    <row r="319" spans="1:2" x14ac:dyDescent="0.25">
      <c r="A319" s="174">
        <v>5097</v>
      </c>
      <c r="B319" s="174">
        <v>950</v>
      </c>
    </row>
    <row r="320" spans="1:2" x14ac:dyDescent="0.25">
      <c r="A320" s="174">
        <v>5098</v>
      </c>
      <c r="B320" s="174">
        <v>950</v>
      </c>
    </row>
    <row r="321" spans="1:2" x14ac:dyDescent="0.25">
      <c r="A321" s="174">
        <v>5100</v>
      </c>
      <c r="B321" s="174">
        <v>750</v>
      </c>
    </row>
    <row r="322" spans="1:2" x14ac:dyDescent="0.25">
      <c r="A322" s="174">
        <v>5101</v>
      </c>
      <c r="B322" s="174">
        <v>750</v>
      </c>
    </row>
    <row r="323" spans="1:2" x14ac:dyDescent="0.25">
      <c r="A323" s="174">
        <v>5105</v>
      </c>
      <c r="B323" s="174">
        <v>1250</v>
      </c>
    </row>
    <row r="324" spans="1:2" x14ac:dyDescent="0.25">
      <c r="A324" s="174">
        <v>5107</v>
      </c>
      <c r="B324" s="174">
        <v>1298</v>
      </c>
    </row>
    <row r="325" spans="1:2" x14ac:dyDescent="0.25">
      <c r="A325" s="174">
        <v>5108</v>
      </c>
      <c r="B325" s="174">
        <v>1298</v>
      </c>
    </row>
    <row r="326" spans="1:2" x14ac:dyDescent="0.25">
      <c r="A326" s="174">
        <v>5109</v>
      </c>
      <c r="B326" s="174">
        <v>1698</v>
      </c>
    </row>
    <row r="327" spans="1:2" x14ac:dyDescent="0.25">
      <c r="A327" s="174">
        <v>5120</v>
      </c>
      <c r="B327" s="174">
        <v>550</v>
      </c>
    </row>
    <row r="328" spans="1:2" x14ac:dyDescent="0.25">
      <c r="A328" s="174">
        <v>5121</v>
      </c>
      <c r="B328" s="174">
        <v>550</v>
      </c>
    </row>
    <row r="329" spans="1:2" x14ac:dyDescent="0.25">
      <c r="A329" s="174">
        <v>5123</v>
      </c>
      <c r="B329" s="174">
        <v>950</v>
      </c>
    </row>
    <row r="330" spans="1:2" x14ac:dyDescent="0.25">
      <c r="A330" s="174">
        <v>5124</v>
      </c>
      <c r="B330" s="174">
        <v>950</v>
      </c>
    </row>
    <row r="331" spans="1:2" x14ac:dyDescent="0.25">
      <c r="A331" s="176">
        <v>5126</v>
      </c>
      <c r="B331" s="176">
        <v>1398</v>
      </c>
    </row>
    <row r="332" spans="1:2" x14ac:dyDescent="0.25">
      <c r="A332" s="174">
        <v>5127</v>
      </c>
      <c r="B332" s="174">
        <v>950</v>
      </c>
    </row>
    <row r="333" spans="1:2" x14ac:dyDescent="0.25">
      <c r="A333" s="174">
        <v>5128</v>
      </c>
      <c r="B333" s="174">
        <v>950</v>
      </c>
    </row>
    <row r="334" spans="1:2" x14ac:dyDescent="0.25">
      <c r="A334" s="174">
        <v>5129</v>
      </c>
      <c r="B334" s="174">
        <v>1050</v>
      </c>
    </row>
    <row r="335" spans="1:2" x14ac:dyDescent="0.25">
      <c r="A335" s="174">
        <v>5200</v>
      </c>
      <c r="B335" s="174">
        <v>650</v>
      </c>
    </row>
    <row r="336" spans="1:2" x14ac:dyDescent="0.25">
      <c r="A336" s="174">
        <v>5201</v>
      </c>
      <c r="B336" s="174">
        <v>750</v>
      </c>
    </row>
    <row r="337" spans="1:2" x14ac:dyDescent="0.25">
      <c r="A337" s="174">
        <v>5202</v>
      </c>
      <c r="B337" s="174">
        <v>750</v>
      </c>
    </row>
    <row r="338" spans="1:2" x14ac:dyDescent="0.25">
      <c r="A338" s="174">
        <v>5203</v>
      </c>
      <c r="B338" s="174">
        <v>950</v>
      </c>
    </row>
    <row r="339" spans="1:2" x14ac:dyDescent="0.25">
      <c r="A339" s="174">
        <v>5204</v>
      </c>
      <c r="B339" s="174">
        <v>1400</v>
      </c>
    </row>
    <row r="340" spans="1:2" x14ac:dyDescent="0.25">
      <c r="A340" s="174">
        <v>5205</v>
      </c>
      <c r="B340" s="174">
        <v>950</v>
      </c>
    </row>
    <row r="341" spans="1:2" x14ac:dyDescent="0.25">
      <c r="A341" s="174">
        <v>5206</v>
      </c>
      <c r="B341" s="174">
        <v>1400</v>
      </c>
    </row>
    <row r="342" spans="1:2" x14ac:dyDescent="0.25">
      <c r="A342" s="174">
        <v>5207</v>
      </c>
      <c r="B342" s="174">
        <v>950</v>
      </c>
    </row>
    <row r="343" spans="1:2" x14ac:dyDescent="0.25">
      <c r="A343" s="174">
        <v>5208</v>
      </c>
      <c r="B343" s="174">
        <v>950</v>
      </c>
    </row>
    <row r="344" spans="1:2" x14ac:dyDescent="0.25">
      <c r="A344" s="174">
        <v>5209</v>
      </c>
      <c r="B344" s="174">
        <v>1250</v>
      </c>
    </row>
    <row r="345" spans="1:2" x14ac:dyDescent="0.25">
      <c r="A345" s="174">
        <v>5230</v>
      </c>
      <c r="B345" s="174">
        <v>898</v>
      </c>
    </row>
    <row r="346" spans="1:2" x14ac:dyDescent="0.25">
      <c r="A346" s="174">
        <v>5232</v>
      </c>
      <c r="B346" s="174">
        <v>850</v>
      </c>
    </row>
    <row r="347" spans="1:2" x14ac:dyDescent="0.25">
      <c r="A347" s="174">
        <v>5234</v>
      </c>
      <c r="B347" s="174">
        <v>950</v>
      </c>
    </row>
    <row r="348" spans="1:2" x14ac:dyDescent="0.25">
      <c r="A348" s="174">
        <v>5236</v>
      </c>
      <c r="B348" s="174">
        <v>950</v>
      </c>
    </row>
    <row r="349" spans="1:2" x14ac:dyDescent="0.25">
      <c r="A349" s="174">
        <v>5237</v>
      </c>
      <c r="B349" s="174">
        <v>750</v>
      </c>
    </row>
    <row r="350" spans="1:2" x14ac:dyDescent="0.25">
      <c r="A350" s="174">
        <v>5238</v>
      </c>
      <c r="B350" s="174">
        <v>998</v>
      </c>
    </row>
    <row r="351" spans="1:2" x14ac:dyDescent="0.25">
      <c r="A351" s="174">
        <v>5250</v>
      </c>
      <c r="B351" s="174">
        <v>850</v>
      </c>
    </row>
    <row r="352" spans="1:2" x14ac:dyDescent="0.25">
      <c r="A352" s="174">
        <v>5252</v>
      </c>
      <c r="B352" s="174">
        <v>750</v>
      </c>
    </row>
    <row r="353" spans="1:2" x14ac:dyDescent="0.25">
      <c r="A353" s="174">
        <v>5254</v>
      </c>
      <c r="B353" s="174">
        <v>850</v>
      </c>
    </row>
    <row r="354" spans="1:2" x14ac:dyDescent="0.25">
      <c r="A354" s="174">
        <v>5256</v>
      </c>
      <c r="B354" s="174">
        <v>950</v>
      </c>
    </row>
    <row r="355" spans="1:2" x14ac:dyDescent="0.25">
      <c r="A355" s="174">
        <v>5257</v>
      </c>
      <c r="B355" s="174">
        <v>950</v>
      </c>
    </row>
    <row r="356" spans="1:2" x14ac:dyDescent="0.25">
      <c r="A356" s="174">
        <v>5260</v>
      </c>
      <c r="B356" s="174">
        <v>950</v>
      </c>
    </row>
    <row r="357" spans="1:2" x14ac:dyDescent="0.25">
      <c r="A357" s="174">
        <v>5262</v>
      </c>
      <c r="B357" s="174">
        <v>950</v>
      </c>
    </row>
    <row r="358" spans="1:2" x14ac:dyDescent="0.25">
      <c r="A358" s="174">
        <v>5265</v>
      </c>
      <c r="B358" s="174">
        <v>1250</v>
      </c>
    </row>
    <row r="359" spans="1:2" x14ac:dyDescent="0.25">
      <c r="A359" s="174">
        <v>5266</v>
      </c>
      <c r="B359" s="174">
        <v>1150</v>
      </c>
    </row>
    <row r="360" spans="1:2" x14ac:dyDescent="0.25">
      <c r="A360" s="174">
        <v>5267</v>
      </c>
      <c r="B360" s="174">
        <v>950</v>
      </c>
    </row>
    <row r="361" spans="1:2" x14ac:dyDescent="0.25">
      <c r="A361" s="174">
        <v>5269</v>
      </c>
      <c r="B361" s="174">
        <v>950</v>
      </c>
    </row>
    <row r="362" spans="1:2" x14ac:dyDescent="0.25">
      <c r="A362" s="174">
        <v>5330</v>
      </c>
      <c r="B362" s="174">
        <v>750</v>
      </c>
    </row>
    <row r="363" spans="1:2" x14ac:dyDescent="0.25">
      <c r="A363" s="174">
        <v>5331</v>
      </c>
      <c r="B363" s="174">
        <v>850</v>
      </c>
    </row>
    <row r="364" spans="1:2" x14ac:dyDescent="0.25">
      <c r="A364" s="174">
        <v>5332</v>
      </c>
      <c r="B364" s="174">
        <v>850</v>
      </c>
    </row>
    <row r="365" spans="1:2" x14ac:dyDescent="0.25">
      <c r="A365" s="174">
        <v>5333</v>
      </c>
      <c r="B365" s="174">
        <v>950</v>
      </c>
    </row>
    <row r="366" spans="1:2" x14ac:dyDescent="0.25">
      <c r="A366" s="174">
        <v>5334</v>
      </c>
      <c r="B366" s="174">
        <v>850</v>
      </c>
    </row>
    <row r="367" spans="1:2" x14ac:dyDescent="0.25">
      <c r="A367" s="174">
        <v>5335</v>
      </c>
      <c r="B367" s="174">
        <v>850</v>
      </c>
    </row>
    <row r="368" spans="1:2" x14ac:dyDescent="0.25">
      <c r="A368" s="174">
        <v>5336</v>
      </c>
      <c r="B368" s="174">
        <v>1500</v>
      </c>
    </row>
    <row r="369" spans="1:2" x14ac:dyDescent="0.25">
      <c r="A369" s="174">
        <v>5337</v>
      </c>
      <c r="B369" s="174">
        <v>950</v>
      </c>
    </row>
    <row r="370" spans="1:2" x14ac:dyDescent="0.25">
      <c r="A370" s="174">
        <v>5339</v>
      </c>
      <c r="B370" s="174">
        <v>1200</v>
      </c>
    </row>
    <row r="371" spans="1:2" x14ac:dyDescent="0.25">
      <c r="A371" s="174">
        <v>6240</v>
      </c>
      <c r="B371" s="174">
        <v>550</v>
      </c>
    </row>
    <row r="372" spans="1:2" x14ac:dyDescent="0.25">
      <c r="A372" s="174">
        <v>6242</v>
      </c>
      <c r="B372" s="174">
        <v>950</v>
      </c>
    </row>
    <row r="373" spans="1:2" x14ac:dyDescent="0.25">
      <c r="A373" s="174">
        <v>6244</v>
      </c>
      <c r="B373" s="174">
        <v>850</v>
      </c>
    </row>
    <row r="374" spans="1:2" x14ac:dyDescent="0.25">
      <c r="A374" s="174">
        <v>6245</v>
      </c>
      <c r="B374" s="174">
        <v>650</v>
      </c>
    </row>
    <row r="375" spans="1:2" x14ac:dyDescent="0.25">
      <c r="A375" s="174">
        <v>6248</v>
      </c>
      <c r="B375" s="174">
        <v>750</v>
      </c>
    </row>
    <row r="376" spans="1:2" x14ac:dyDescent="0.25">
      <c r="A376" s="174">
        <v>6249</v>
      </c>
      <c r="B376" s="174">
        <v>950</v>
      </c>
    </row>
    <row r="377" spans="1:2" x14ac:dyDescent="0.25">
      <c r="A377" s="174">
        <v>6362</v>
      </c>
      <c r="B377" s="174">
        <v>750</v>
      </c>
    </row>
    <row r="378" spans="1:2" x14ac:dyDescent="0.25">
      <c r="A378" s="174">
        <v>6366</v>
      </c>
      <c r="B378" s="174">
        <v>1498</v>
      </c>
    </row>
    <row r="379" spans="1:2" x14ac:dyDescent="0.25">
      <c r="A379" s="174">
        <v>6368</v>
      </c>
      <c r="B379" s="174">
        <v>750</v>
      </c>
    </row>
    <row r="380" spans="1:2" x14ac:dyDescent="0.25">
      <c r="A380" s="174">
        <v>6372</v>
      </c>
      <c r="B380" s="174">
        <v>750</v>
      </c>
    </row>
    <row r="381" spans="1:2" x14ac:dyDescent="0.25">
      <c r="A381" s="174">
        <v>6373</v>
      </c>
      <c r="B381" s="174">
        <v>850</v>
      </c>
    </row>
    <row r="382" spans="1:2" x14ac:dyDescent="0.25">
      <c r="A382" s="174">
        <v>6374</v>
      </c>
      <c r="B382" s="174">
        <v>650</v>
      </c>
    </row>
    <row r="383" spans="1:2" x14ac:dyDescent="0.25">
      <c r="A383" s="174">
        <v>6375</v>
      </c>
      <c r="B383" s="174">
        <v>750</v>
      </c>
    </row>
    <row r="384" spans="1:2" x14ac:dyDescent="0.25">
      <c r="A384" s="174">
        <v>6376</v>
      </c>
      <c r="B384" s="174">
        <v>950</v>
      </c>
    </row>
    <row r="385" spans="1:2" x14ac:dyDescent="0.25">
      <c r="A385" s="174">
        <v>6379</v>
      </c>
      <c r="B385" s="174">
        <v>950</v>
      </c>
    </row>
    <row r="386" spans="1:2" x14ac:dyDescent="0.25">
      <c r="A386" s="174">
        <v>6600</v>
      </c>
      <c r="B386" s="174">
        <v>650</v>
      </c>
    </row>
    <row r="387" spans="1:2" x14ac:dyDescent="0.25">
      <c r="A387" s="174">
        <v>6601</v>
      </c>
      <c r="B387" s="174">
        <v>850</v>
      </c>
    </row>
    <row r="388" spans="1:2" x14ac:dyDescent="0.25">
      <c r="A388" s="174">
        <v>6602</v>
      </c>
      <c r="B388" s="174">
        <v>800</v>
      </c>
    </row>
    <row r="389" spans="1:2" x14ac:dyDescent="0.25">
      <c r="A389" s="174">
        <v>6604</v>
      </c>
      <c r="B389" s="174">
        <v>650</v>
      </c>
    </row>
    <row r="390" spans="1:2" x14ac:dyDescent="0.25">
      <c r="A390" s="174">
        <v>6605</v>
      </c>
      <c r="B390" s="174">
        <v>800</v>
      </c>
    </row>
    <row r="391" spans="1:2" x14ac:dyDescent="0.25">
      <c r="A391" s="174">
        <v>6606</v>
      </c>
      <c r="B391" s="174">
        <v>950</v>
      </c>
    </row>
    <row r="392" spans="1:2" x14ac:dyDescent="0.25">
      <c r="A392" s="174">
        <v>6608</v>
      </c>
      <c r="B392" s="174">
        <v>850</v>
      </c>
    </row>
    <row r="393" spans="1:2" x14ac:dyDescent="0.25">
      <c r="A393" s="174">
        <v>6609</v>
      </c>
      <c r="B393" s="174">
        <v>850</v>
      </c>
    </row>
    <row r="394" spans="1:2" x14ac:dyDescent="0.25">
      <c r="A394" s="174">
        <v>6710</v>
      </c>
      <c r="B394" s="174">
        <v>950</v>
      </c>
    </row>
    <row r="395" spans="1:2" x14ac:dyDescent="0.25">
      <c r="A395" s="174">
        <v>6711</v>
      </c>
      <c r="B395" s="174">
        <v>950</v>
      </c>
    </row>
    <row r="396" spans="1:2" x14ac:dyDescent="0.25">
      <c r="A396" s="174">
        <v>6712</v>
      </c>
      <c r="B396" s="174">
        <v>950</v>
      </c>
    </row>
    <row r="397" spans="1:2" x14ac:dyDescent="0.25">
      <c r="A397" s="174">
        <v>6713</v>
      </c>
      <c r="B397" s="174">
        <v>998</v>
      </c>
    </row>
    <row r="398" spans="1:2" x14ac:dyDescent="0.25">
      <c r="A398" s="174">
        <v>6714</v>
      </c>
      <c r="B398" s="174">
        <v>1190</v>
      </c>
    </row>
    <row r="399" spans="1:2" x14ac:dyDescent="0.25">
      <c r="A399" s="174">
        <v>6715</v>
      </c>
      <c r="B399" s="174">
        <v>950</v>
      </c>
    </row>
    <row r="400" spans="1:2" x14ac:dyDescent="0.25">
      <c r="A400" s="174">
        <v>7020</v>
      </c>
      <c r="B400" s="174">
        <v>850</v>
      </c>
    </row>
    <row r="401" spans="1:2" x14ac:dyDescent="0.25">
      <c r="A401" s="174">
        <v>7024</v>
      </c>
      <c r="B401" s="174">
        <v>550</v>
      </c>
    </row>
    <row r="402" spans="1:2" x14ac:dyDescent="0.25">
      <c r="A402" s="174">
        <v>7120</v>
      </c>
      <c r="B402" s="174">
        <v>798</v>
      </c>
    </row>
    <row r="403" spans="1:2" x14ac:dyDescent="0.25">
      <c r="A403" s="174">
        <v>7121</v>
      </c>
      <c r="B403" s="174">
        <v>850</v>
      </c>
    </row>
    <row r="404" spans="1:2" x14ac:dyDescent="0.25">
      <c r="A404" s="174">
        <v>7123</v>
      </c>
      <c r="B404" s="174">
        <v>950</v>
      </c>
    </row>
    <row r="405" spans="1:2" x14ac:dyDescent="0.25">
      <c r="A405" s="174">
        <v>7124</v>
      </c>
      <c r="B405" s="174">
        <v>898</v>
      </c>
    </row>
    <row r="406" spans="1:2" x14ac:dyDescent="0.25">
      <c r="A406" s="174">
        <v>7125</v>
      </c>
      <c r="B406" s="174">
        <v>1250</v>
      </c>
    </row>
    <row r="407" spans="1:2" x14ac:dyDescent="0.25">
      <c r="A407" s="174">
        <v>7127</v>
      </c>
      <c r="B407" s="174">
        <v>850</v>
      </c>
    </row>
    <row r="408" spans="1:2" x14ac:dyDescent="0.25">
      <c r="A408" s="174">
        <v>7128</v>
      </c>
      <c r="B408" s="174">
        <v>850</v>
      </c>
    </row>
    <row r="409" spans="1:2" x14ac:dyDescent="0.25">
      <c r="A409" s="174">
        <v>7129</v>
      </c>
      <c r="B409" s="174">
        <v>950</v>
      </c>
    </row>
    <row r="410" spans="1:2" x14ac:dyDescent="0.25">
      <c r="A410" s="174">
        <v>7170</v>
      </c>
      <c r="B410" s="174">
        <v>798</v>
      </c>
    </row>
    <row r="411" spans="1:2" x14ac:dyDescent="0.25">
      <c r="A411" s="174">
        <v>7172</v>
      </c>
      <c r="B411" s="174">
        <v>850</v>
      </c>
    </row>
    <row r="412" spans="1:2" x14ac:dyDescent="0.25">
      <c r="A412" s="174">
        <v>7173</v>
      </c>
      <c r="B412" s="174">
        <v>998</v>
      </c>
    </row>
    <row r="413" spans="1:2" x14ac:dyDescent="0.25">
      <c r="A413" s="174">
        <v>7174</v>
      </c>
      <c r="B413" s="174">
        <v>650</v>
      </c>
    </row>
    <row r="414" spans="1:2" x14ac:dyDescent="0.25">
      <c r="A414" s="174">
        <v>7175</v>
      </c>
      <c r="B414" s="174">
        <v>750</v>
      </c>
    </row>
    <row r="415" spans="1:2" x14ac:dyDescent="0.25">
      <c r="A415" s="174">
        <v>7176</v>
      </c>
      <c r="B415" s="174">
        <v>1450</v>
      </c>
    </row>
    <row r="416" spans="1:2" x14ac:dyDescent="0.25">
      <c r="A416" s="174">
        <v>7179</v>
      </c>
      <c r="B416" s="174">
        <v>1098</v>
      </c>
    </row>
    <row r="417" spans="1:2" x14ac:dyDescent="0.25">
      <c r="A417" s="174">
        <v>7180</v>
      </c>
      <c r="B417" s="174">
        <v>950</v>
      </c>
    </row>
    <row r="418" spans="1:2" x14ac:dyDescent="0.25">
      <c r="A418" s="174">
        <v>7181</v>
      </c>
      <c r="B418" s="174">
        <v>850</v>
      </c>
    </row>
    <row r="419" spans="1:2" x14ac:dyDescent="0.25">
      <c r="A419" s="174">
        <v>7182</v>
      </c>
      <c r="B419" s="174">
        <v>950</v>
      </c>
    </row>
    <row r="420" spans="1:2" x14ac:dyDescent="0.25">
      <c r="A420" s="174">
        <v>7186</v>
      </c>
      <c r="B420" s="174">
        <v>1450</v>
      </c>
    </row>
    <row r="421" spans="1:2" x14ac:dyDescent="0.25">
      <c r="A421" s="174">
        <v>7187</v>
      </c>
      <c r="B421" s="174">
        <v>950</v>
      </c>
    </row>
    <row r="422" spans="1:2" x14ac:dyDescent="0.25">
      <c r="A422" s="174">
        <v>7231</v>
      </c>
      <c r="B422" s="174">
        <v>550</v>
      </c>
    </row>
    <row r="423" spans="1:2" x14ac:dyDescent="0.25">
      <c r="A423" s="174">
        <v>7233</v>
      </c>
      <c r="B423" s="174">
        <v>850</v>
      </c>
    </row>
    <row r="424" spans="1:2" x14ac:dyDescent="0.25">
      <c r="A424" s="174">
        <v>7235</v>
      </c>
      <c r="B424" s="174">
        <v>850</v>
      </c>
    </row>
    <row r="425" spans="1:2" x14ac:dyDescent="0.25">
      <c r="A425" s="174">
        <v>7236</v>
      </c>
      <c r="B425" s="174">
        <v>1198</v>
      </c>
    </row>
    <row r="426" spans="1:2" x14ac:dyDescent="0.25">
      <c r="A426" s="174">
        <v>7237</v>
      </c>
      <c r="B426" s="174">
        <v>850</v>
      </c>
    </row>
    <row r="427" spans="1:2" x14ac:dyDescent="0.25">
      <c r="A427" s="174">
        <v>7242</v>
      </c>
      <c r="B427" s="174">
        <v>850</v>
      </c>
    </row>
    <row r="428" spans="1:2" x14ac:dyDescent="0.25">
      <c r="A428" s="174">
        <v>7244</v>
      </c>
      <c r="B428" s="174">
        <v>750</v>
      </c>
    </row>
    <row r="429" spans="1:2" x14ac:dyDescent="0.25">
      <c r="A429" s="174">
        <v>7245</v>
      </c>
      <c r="B429" s="174">
        <v>950</v>
      </c>
    </row>
    <row r="430" spans="1:2" x14ac:dyDescent="0.25">
      <c r="A430" s="174">
        <v>7246</v>
      </c>
      <c r="B430" s="174">
        <v>950</v>
      </c>
    </row>
    <row r="431" spans="1:2" x14ac:dyDescent="0.25">
      <c r="A431" s="174">
        <v>7247</v>
      </c>
      <c r="B431" s="174">
        <v>850</v>
      </c>
    </row>
    <row r="432" spans="1:2" x14ac:dyDescent="0.25">
      <c r="A432" s="174">
        <v>7300</v>
      </c>
      <c r="B432" s="174">
        <v>550</v>
      </c>
    </row>
    <row r="433" spans="1:2" x14ac:dyDescent="0.25">
      <c r="A433" s="174">
        <v>7303</v>
      </c>
      <c r="B433" s="174">
        <v>898</v>
      </c>
    </row>
    <row r="434" spans="1:2" x14ac:dyDescent="0.25">
      <c r="A434" s="174">
        <v>7304</v>
      </c>
      <c r="B434" s="174">
        <v>850</v>
      </c>
    </row>
    <row r="435" spans="1:2" x14ac:dyDescent="0.25">
      <c r="A435" s="174">
        <v>7305</v>
      </c>
      <c r="B435" s="174">
        <v>1350</v>
      </c>
    </row>
    <row r="436" spans="1:2" x14ac:dyDescent="0.25">
      <c r="A436" s="174">
        <v>7306</v>
      </c>
      <c r="B436" s="174">
        <v>850</v>
      </c>
    </row>
    <row r="437" spans="1:2" x14ac:dyDescent="0.25">
      <c r="A437" s="174">
        <v>7320</v>
      </c>
      <c r="B437" s="174">
        <v>450</v>
      </c>
    </row>
    <row r="438" spans="1:2" x14ac:dyDescent="0.25">
      <c r="A438" s="174">
        <v>7321</v>
      </c>
      <c r="B438" s="174">
        <v>450</v>
      </c>
    </row>
    <row r="439" spans="1:2" x14ac:dyDescent="0.25">
      <c r="A439" s="174">
        <v>7322</v>
      </c>
      <c r="B439" s="174">
        <v>550</v>
      </c>
    </row>
    <row r="440" spans="1:2" x14ac:dyDescent="0.25">
      <c r="A440" s="174">
        <v>7323</v>
      </c>
      <c r="B440" s="174">
        <v>850</v>
      </c>
    </row>
    <row r="441" spans="1:2" x14ac:dyDescent="0.25">
      <c r="A441" s="174">
        <v>7324</v>
      </c>
      <c r="B441" s="174">
        <v>650</v>
      </c>
    </row>
    <row r="442" spans="1:2" x14ac:dyDescent="0.25">
      <c r="A442" s="174">
        <v>7325</v>
      </c>
      <c r="B442" s="174">
        <v>850</v>
      </c>
    </row>
    <row r="443" spans="1:2" x14ac:dyDescent="0.25">
      <c r="A443" s="176">
        <v>7326</v>
      </c>
      <c r="B443" s="176">
        <v>1298</v>
      </c>
    </row>
    <row r="444" spans="1:2" x14ac:dyDescent="0.25">
      <c r="A444" s="174">
        <v>7329</v>
      </c>
      <c r="B444" s="174">
        <v>1250</v>
      </c>
    </row>
    <row r="445" spans="1:2" x14ac:dyDescent="0.25">
      <c r="A445" s="174">
        <v>7370</v>
      </c>
      <c r="B445" s="174">
        <v>550</v>
      </c>
    </row>
    <row r="446" spans="1:2" x14ac:dyDescent="0.25">
      <c r="A446" s="174">
        <v>7371</v>
      </c>
      <c r="B446" s="174">
        <v>550</v>
      </c>
    </row>
    <row r="447" spans="1:2" x14ac:dyDescent="0.25">
      <c r="A447" s="176">
        <v>7372</v>
      </c>
      <c r="B447" s="176">
        <v>998</v>
      </c>
    </row>
    <row r="448" spans="1:2" x14ac:dyDescent="0.25">
      <c r="A448" s="174">
        <v>7373</v>
      </c>
      <c r="B448" s="174">
        <v>850</v>
      </c>
    </row>
    <row r="449" spans="1:2" x14ac:dyDescent="0.25">
      <c r="A449" s="176">
        <v>7375</v>
      </c>
      <c r="B449" s="176">
        <v>1098</v>
      </c>
    </row>
    <row r="450" spans="1:2" x14ac:dyDescent="0.25">
      <c r="A450" s="174">
        <v>7376</v>
      </c>
      <c r="B450" s="174">
        <v>1250</v>
      </c>
    </row>
    <row r="451" spans="1:2" x14ac:dyDescent="0.25">
      <c r="A451" s="174">
        <v>7377</v>
      </c>
      <c r="B451" s="174">
        <v>780</v>
      </c>
    </row>
    <row r="452" spans="1:2" x14ac:dyDescent="0.25">
      <c r="A452" s="174">
        <v>7378</v>
      </c>
      <c r="B452" s="174">
        <v>650</v>
      </c>
    </row>
    <row r="453" spans="1:2" x14ac:dyDescent="0.25">
      <c r="A453" s="174">
        <v>7379</v>
      </c>
      <c r="B453" s="174">
        <v>1250</v>
      </c>
    </row>
    <row r="454" spans="1:2" x14ac:dyDescent="0.25">
      <c r="A454" s="174">
        <v>7380</v>
      </c>
      <c r="B454" s="174">
        <v>650</v>
      </c>
    </row>
    <row r="455" spans="1:2" x14ac:dyDescent="0.25">
      <c r="A455" s="174">
        <v>7381</v>
      </c>
      <c r="B455" s="174">
        <v>650</v>
      </c>
    </row>
    <row r="456" spans="1:2" x14ac:dyDescent="0.25">
      <c r="A456" s="174">
        <v>7382</v>
      </c>
      <c r="B456" s="174">
        <v>750</v>
      </c>
    </row>
    <row r="457" spans="1:2" x14ac:dyDescent="0.25">
      <c r="A457" s="174">
        <v>7383</v>
      </c>
      <c r="B457" s="174">
        <v>950</v>
      </c>
    </row>
    <row r="458" spans="1:2" x14ac:dyDescent="0.25">
      <c r="A458" s="174">
        <v>7384</v>
      </c>
      <c r="B458" s="174">
        <v>950</v>
      </c>
    </row>
    <row r="459" spans="1:2" x14ac:dyDescent="0.25">
      <c r="A459" s="174">
        <v>7385</v>
      </c>
      <c r="B459" s="174">
        <v>1550</v>
      </c>
    </row>
    <row r="460" spans="1:2" x14ac:dyDescent="0.25">
      <c r="A460" s="174">
        <v>7386</v>
      </c>
      <c r="B460" s="174">
        <v>980</v>
      </c>
    </row>
    <row r="461" spans="1:2" x14ac:dyDescent="0.25">
      <c r="A461" s="174">
        <v>7387</v>
      </c>
      <c r="B461" s="174">
        <v>950</v>
      </c>
    </row>
    <row r="462" spans="1:2" x14ac:dyDescent="0.25">
      <c r="A462" s="174">
        <v>7388</v>
      </c>
      <c r="B462" s="174">
        <v>650</v>
      </c>
    </row>
    <row r="463" spans="1:2" x14ac:dyDescent="0.25">
      <c r="A463" s="174">
        <v>7389</v>
      </c>
      <c r="B463" s="174">
        <v>1250</v>
      </c>
    </row>
    <row r="464" spans="1:2" x14ac:dyDescent="0.25">
      <c r="A464" s="174">
        <v>7401</v>
      </c>
      <c r="B464" s="174">
        <v>850</v>
      </c>
    </row>
    <row r="465" spans="1:2" x14ac:dyDescent="0.25">
      <c r="A465" s="174">
        <v>7403</v>
      </c>
      <c r="B465" s="174">
        <v>850</v>
      </c>
    </row>
    <row r="466" spans="1:2" x14ac:dyDescent="0.25">
      <c r="A466" s="174">
        <v>7404</v>
      </c>
      <c r="B466" s="174">
        <v>898</v>
      </c>
    </row>
    <row r="467" spans="1:2" x14ac:dyDescent="0.25">
      <c r="A467" s="174">
        <v>7406</v>
      </c>
      <c r="B467" s="174">
        <v>950</v>
      </c>
    </row>
    <row r="468" spans="1:2" x14ac:dyDescent="0.25">
      <c r="A468" s="174">
        <v>7407</v>
      </c>
      <c r="B468" s="174">
        <v>850</v>
      </c>
    </row>
    <row r="469" spans="1:2" x14ac:dyDescent="0.25">
      <c r="A469" s="176">
        <v>7430</v>
      </c>
      <c r="B469" s="176">
        <v>850</v>
      </c>
    </row>
    <row r="470" spans="1:2" x14ac:dyDescent="0.25">
      <c r="A470" s="174">
        <v>7431</v>
      </c>
      <c r="B470" s="174">
        <v>650</v>
      </c>
    </row>
    <row r="471" spans="1:2" x14ac:dyDescent="0.25">
      <c r="A471" s="174">
        <v>7432</v>
      </c>
      <c r="B471" s="174">
        <v>650</v>
      </c>
    </row>
    <row r="472" spans="1:2" x14ac:dyDescent="0.25">
      <c r="A472" s="174">
        <v>7433</v>
      </c>
      <c r="B472" s="174">
        <v>650</v>
      </c>
    </row>
    <row r="473" spans="1:2" x14ac:dyDescent="0.25">
      <c r="A473" s="174">
        <v>7434</v>
      </c>
      <c r="B473" s="174">
        <v>650</v>
      </c>
    </row>
    <row r="474" spans="1:2" x14ac:dyDescent="0.25">
      <c r="A474" s="174">
        <v>7435</v>
      </c>
      <c r="B474" s="174">
        <v>950</v>
      </c>
    </row>
    <row r="475" spans="1:2" x14ac:dyDescent="0.25">
      <c r="A475" s="174">
        <v>7436</v>
      </c>
      <c r="B475" s="174">
        <v>950</v>
      </c>
    </row>
    <row r="476" spans="1:2" x14ac:dyDescent="0.25">
      <c r="A476" s="174">
        <v>7438</v>
      </c>
      <c r="B476" s="174">
        <v>750</v>
      </c>
    </row>
    <row r="477" spans="1:2" x14ac:dyDescent="0.25">
      <c r="A477" s="174">
        <v>7460</v>
      </c>
      <c r="B477" s="174">
        <v>750</v>
      </c>
    </row>
    <row r="478" spans="1:2" x14ac:dyDescent="0.25">
      <c r="A478" s="174">
        <v>7462</v>
      </c>
      <c r="B478" s="174">
        <v>850</v>
      </c>
    </row>
    <row r="479" spans="1:2" x14ac:dyDescent="0.25">
      <c r="A479" s="174">
        <v>7464</v>
      </c>
      <c r="B479" s="174">
        <v>950</v>
      </c>
    </row>
    <row r="480" spans="1:2" x14ac:dyDescent="0.25">
      <c r="A480" s="174">
        <v>7465</v>
      </c>
      <c r="B480" s="174">
        <v>1898</v>
      </c>
    </row>
    <row r="481" spans="1:2" x14ac:dyDescent="0.25">
      <c r="A481" s="174">
        <v>7466</v>
      </c>
      <c r="B481" s="174">
        <v>950</v>
      </c>
    </row>
    <row r="482" spans="1:2" x14ac:dyDescent="0.25">
      <c r="A482" s="174">
        <v>7468</v>
      </c>
      <c r="B482" s="174">
        <v>950</v>
      </c>
    </row>
    <row r="483" spans="1:2" x14ac:dyDescent="0.25">
      <c r="A483" s="174">
        <v>7469</v>
      </c>
      <c r="B483" s="174">
        <v>950</v>
      </c>
    </row>
    <row r="484" spans="1:2" x14ac:dyDescent="0.25">
      <c r="A484" s="174">
        <v>7491</v>
      </c>
      <c r="B484" s="174">
        <v>950</v>
      </c>
    </row>
    <row r="485" spans="1:2" x14ac:dyDescent="0.25">
      <c r="A485" s="176">
        <v>7510</v>
      </c>
      <c r="B485" s="176">
        <v>850</v>
      </c>
    </row>
    <row r="486" spans="1:2" x14ac:dyDescent="0.25">
      <c r="A486" s="174">
        <v>7511</v>
      </c>
      <c r="B486" s="174">
        <v>650</v>
      </c>
    </row>
    <row r="487" spans="1:2" x14ac:dyDescent="0.25">
      <c r="A487" s="174">
        <v>7512</v>
      </c>
      <c r="B487" s="174">
        <v>850</v>
      </c>
    </row>
    <row r="488" spans="1:2" x14ac:dyDescent="0.25">
      <c r="A488" s="174">
        <v>7513</v>
      </c>
      <c r="B488" s="174">
        <v>950</v>
      </c>
    </row>
    <row r="489" spans="1:2" x14ac:dyDescent="0.25">
      <c r="A489" s="176">
        <v>7514</v>
      </c>
      <c r="B489" s="176">
        <v>850</v>
      </c>
    </row>
    <row r="490" spans="1:2" x14ac:dyDescent="0.25">
      <c r="A490" s="174">
        <v>7515</v>
      </c>
      <c r="B490" s="174">
        <v>1250</v>
      </c>
    </row>
    <row r="491" spans="1:2" x14ac:dyDescent="0.25">
      <c r="A491" s="174">
        <v>7516</v>
      </c>
      <c r="B491" s="174">
        <v>1150</v>
      </c>
    </row>
    <row r="492" spans="1:2" x14ac:dyDescent="0.25">
      <c r="A492" s="176">
        <v>7517</v>
      </c>
      <c r="B492" s="176">
        <v>950</v>
      </c>
    </row>
    <row r="493" spans="1:2" x14ac:dyDescent="0.25">
      <c r="A493" s="174">
        <v>7518</v>
      </c>
      <c r="B493" s="174">
        <v>950</v>
      </c>
    </row>
    <row r="494" spans="1:2" x14ac:dyDescent="0.25">
      <c r="A494" s="174">
        <v>7519</v>
      </c>
      <c r="B494" s="174">
        <v>1150</v>
      </c>
    </row>
    <row r="495" spans="1:2" x14ac:dyDescent="0.25">
      <c r="A495" s="174">
        <v>7530</v>
      </c>
      <c r="B495" s="174">
        <v>650</v>
      </c>
    </row>
    <row r="496" spans="1:2" x14ac:dyDescent="0.25">
      <c r="A496" s="174">
        <v>7531</v>
      </c>
      <c r="B496" s="174">
        <v>650</v>
      </c>
    </row>
    <row r="497" spans="1:2" x14ac:dyDescent="0.25">
      <c r="A497" s="174">
        <v>7532</v>
      </c>
      <c r="B497" s="174">
        <v>750</v>
      </c>
    </row>
    <row r="498" spans="1:2" x14ac:dyDescent="0.25">
      <c r="A498" s="174">
        <v>7533</v>
      </c>
      <c r="B498" s="174">
        <v>950</v>
      </c>
    </row>
    <row r="499" spans="1:2" x14ac:dyDescent="0.25">
      <c r="A499" s="174">
        <v>7534</v>
      </c>
      <c r="B499" s="174">
        <v>850</v>
      </c>
    </row>
    <row r="500" spans="1:2" x14ac:dyDescent="0.25">
      <c r="A500" s="174">
        <v>7535</v>
      </c>
      <c r="B500" s="174">
        <v>1450</v>
      </c>
    </row>
    <row r="501" spans="1:2" x14ac:dyDescent="0.25">
      <c r="A501" s="174">
        <v>7536</v>
      </c>
      <c r="B501" s="174">
        <v>1250</v>
      </c>
    </row>
    <row r="502" spans="1:2" x14ac:dyDescent="0.25">
      <c r="A502" s="174">
        <v>7537</v>
      </c>
      <c r="B502" s="174">
        <v>950</v>
      </c>
    </row>
    <row r="503" spans="1:2" x14ac:dyDescent="0.25">
      <c r="A503" s="174">
        <v>7538</v>
      </c>
      <c r="B503" s="174">
        <v>850</v>
      </c>
    </row>
    <row r="504" spans="1:2" x14ac:dyDescent="0.25">
      <c r="A504" s="174">
        <v>7539</v>
      </c>
      <c r="B504" s="174">
        <v>950</v>
      </c>
    </row>
    <row r="505" spans="1:2" x14ac:dyDescent="0.25">
      <c r="A505" s="174">
        <v>7980</v>
      </c>
      <c r="B505" s="174">
        <v>650</v>
      </c>
    </row>
    <row r="506" spans="1:2" x14ac:dyDescent="0.25">
      <c r="A506" s="174">
        <v>7981</v>
      </c>
      <c r="B506" s="174">
        <v>550</v>
      </c>
    </row>
    <row r="507" spans="1:2" x14ac:dyDescent="0.25">
      <c r="A507" s="174">
        <v>7982</v>
      </c>
      <c r="B507" s="174">
        <v>650</v>
      </c>
    </row>
    <row r="508" spans="1:2" x14ac:dyDescent="0.25">
      <c r="A508" s="174">
        <v>7983</v>
      </c>
      <c r="B508" s="174">
        <v>950</v>
      </c>
    </row>
    <row r="509" spans="1:2" x14ac:dyDescent="0.25">
      <c r="A509" s="174">
        <v>7985</v>
      </c>
      <c r="B509" s="174">
        <v>850</v>
      </c>
    </row>
    <row r="510" spans="1:2" x14ac:dyDescent="0.25">
      <c r="A510" s="174">
        <v>7987</v>
      </c>
      <c r="B510" s="174">
        <v>1250</v>
      </c>
    </row>
    <row r="511" spans="1:2" x14ac:dyDescent="0.25">
      <c r="A511" s="174">
        <v>8780</v>
      </c>
      <c r="B511" s="174">
        <v>550</v>
      </c>
    </row>
    <row r="512" spans="1:2" x14ac:dyDescent="0.25">
      <c r="A512" s="174">
        <v>8781</v>
      </c>
      <c r="B512" s="174">
        <v>798</v>
      </c>
    </row>
    <row r="513" spans="1:2" x14ac:dyDescent="0.25">
      <c r="A513" s="174">
        <v>8782</v>
      </c>
      <c r="B513" s="174">
        <v>850</v>
      </c>
    </row>
    <row r="514" spans="1:2" x14ac:dyDescent="0.25">
      <c r="A514" s="174">
        <v>8783</v>
      </c>
      <c r="B514" s="174">
        <v>950</v>
      </c>
    </row>
    <row r="515" spans="1:2" x14ac:dyDescent="0.25">
      <c r="A515" s="174">
        <v>8786</v>
      </c>
      <c r="B515" s="174">
        <v>1150</v>
      </c>
    </row>
    <row r="516" spans="1:2" x14ac:dyDescent="0.25">
      <c r="A516" s="174">
        <v>8787</v>
      </c>
      <c r="B516" s="174">
        <v>950</v>
      </c>
    </row>
    <row r="517" spans="1:2" x14ac:dyDescent="0.25">
      <c r="A517" s="174">
        <v>9860</v>
      </c>
      <c r="B517" s="174">
        <v>650</v>
      </c>
    </row>
    <row r="518" spans="1:2" x14ac:dyDescent="0.25">
      <c r="A518" s="174">
        <v>9861</v>
      </c>
      <c r="B518" s="174">
        <v>550</v>
      </c>
    </row>
    <row r="519" spans="1:2" x14ac:dyDescent="0.25">
      <c r="A519" s="174">
        <v>9862</v>
      </c>
      <c r="B519" s="174">
        <v>650</v>
      </c>
    </row>
    <row r="520" spans="1:2" x14ac:dyDescent="0.25">
      <c r="A520" s="174">
        <v>9863</v>
      </c>
      <c r="B520" s="174">
        <v>950</v>
      </c>
    </row>
    <row r="521" spans="1:2" x14ac:dyDescent="0.25">
      <c r="A521" s="174">
        <v>9865</v>
      </c>
      <c r="B521" s="174">
        <v>450</v>
      </c>
    </row>
    <row r="522" spans="1:2" x14ac:dyDescent="0.25">
      <c r="A522" s="174">
        <v>9866</v>
      </c>
      <c r="B522" s="174">
        <v>950</v>
      </c>
    </row>
    <row r="523" spans="1:2" x14ac:dyDescent="0.25">
      <c r="A523" s="174">
        <v>3065</v>
      </c>
      <c r="B523" s="174">
        <v>898</v>
      </c>
    </row>
    <row r="524" spans="1:2" x14ac:dyDescent="0.25">
      <c r="A524" s="174">
        <v>4010</v>
      </c>
      <c r="B524" s="174">
        <v>950</v>
      </c>
    </row>
    <row r="525" spans="1:2" x14ac:dyDescent="0.25">
      <c r="A525" s="174">
        <v>7439</v>
      </c>
      <c r="B525" s="174">
        <v>950</v>
      </c>
    </row>
    <row r="526" spans="1:2" x14ac:dyDescent="0.25">
      <c r="A526" s="174">
        <v>7240</v>
      </c>
      <c r="B526" s="174">
        <v>850</v>
      </c>
    </row>
    <row r="527" spans="1:2" x14ac:dyDescent="0.25">
      <c r="A527" s="174">
        <v>3116</v>
      </c>
      <c r="B527" s="174">
        <v>1498</v>
      </c>
    </row>
    <row r="528" spans="1:2" x14ac:dyDescent="0.25">
      <c r="A528" s="174">
        <v>7178</v>
      </c>
      <c r="B528" s="174">
        <v>1098</v>
      </c>
    </row>
    <row r="529" spans="1:2" x14ac:dyDescent="0.25">
      <c r="A529" s="174">
        <v>7126</v>
      </c>
      <c r="B529" s="174">
        <v>1050</v>
      </c>
    </row>
    <row r="530" spans="1:2" x14ac:dyDescent="0.25">
      <c r="A530" s="174">
        <v>7477</v>
      </c>
      <c r="B530" s="174">
        <v>950</v>
      </c>
    </row>
    <row r="531" spans="1:2" x14ac:dyDescent="0.25">
      <c r="A531" s="174">
        <v>7368</v>
      </c>
      <c r="B531" s="174">
        <v>750</v>
      </c>
    </row>
    <row r="532" spans="1:2" x14ac:dyDescent="0.25">
      <c r="A532" s="174">
        <v>3217</v>
      </c>
      <c r="B532" s="174">
        <v>990</v>
      </c>
    </row>
    <row r="533" spans="1:2" x14ac:dyDescent="0.25">
      <c r="A533" s="174">
        <v>3216</v>
      </c>
      <c r="B533" s="175">
        <v>1290</v>
      </c>
    </row>
    <row r="534" spans="1:2" x14ac:dyDescent="0.25">
      <c r="A534" s="174">
        <v>8610</v>
      </c>
      <c r="B534" s="174">
        <v>690</v>
      </c>
    </row>
    <row r="535" spans="1:2" x14ac:dyDescent="0.25">
      <c r="A535" s="174">
        <v>8612</v>
      </c>
      <c r="B535" s="174">
        <v>790</v>
      </c>
    </row>
    <row r="536" spans="1:2" x14ac:dyDescent="0.25">
      <c r="A536" s="174">
        <v>8613</v>
      </c>
      <c r="B536" s="174">
        <v>990</v>
      </c>
    </row>
    <row r="537" spans="1:2" x14ac:dyDescent="0.25">
      <c r="A537" s="174">
        <v>8617</v>
      </c>
      <c r="B537" s="174">
        <v>990</v>
      </c>
    </row>
    <row r="538" spans="1:2" x14ac:dyDescent="0.25">
      <c r="A538" s="174">
        <v>8614</v>
      </c>
      <c r="B538" s="174">
        <v>990</v>
      </c>
    </row>
    <row r="539" spans="1:2" x14ac:dyDescent="0.25">
      <c r="A539" s="174">
        <v>8616</v>
      </c>
      <c r="B539" s="175">
        <v>1490</v>
      </c>
    </row>
    <row r="540" spans="1:2" x14ac:dyDescent="0.25">
      <c r="A540" s="174">
        <v>5240</v>
      </c>
      <c r="B540" s="174">
        <v>990</v>
      </c>
    </row>
    <row r="541" spans="1:2" x14ac:dyDescent="0.25">
      <c r="A541" s="174">
        <v>5242</v>
      </c>
      <c r="B541" s="174">
        <v>990</v>
      </c>
    </row>
    <row r="542" spans="1:2" x14ac:dyDescent="0.25">
      <c r="A542" s="174">
        <v>5244</v>
      </c>
      <c r="B542" s="174">
        <v>990</v>
      </c>
    </row>
    <row r="543" spans="1:2" x14ac:dyDescent="0.25">
      <c r="A543" s="174">
        <v>5247</v>
      </c>
      <c r="B543" s="174">
        <v>990</v>
      </c>
    </row>
    <row r="544" spans="1:2" x14ac:dyDescent="0.25">
      <c r="A544" s="174">
        <v>5248</v>
      </c>
      <c r="B544" s="174">
        <v>990</v>
      </c>
    </row>
    <row r="545" spans="1:4" x14ac:dyDescent="0.25">
      <c r="A545" s="174">
        <v>5246</v>
      </c>
      <c r="B545" s="174">
        <v>1290</v>
      </c>
    </row>
    <row r="546" spans="1:4" x14ac:dyDescent="0.25">
      <c r="A546" s="174">
        <v>5245</v>
      </c>
      <c r="B546" s="174">
        <v>1290</v>
      </c>
    </row>
    <row r="547" spans="1:4" x14ac:dyDescent="0.25">
      <c r="A547" s="174">
        <v>7070</v>
      </c>
      <c r="B547" s="174">
        <v>390</v>
      </c>
    </row>
    <row r="548" spans="1:4" x14ac:dyDescent="0.25">
      <c r="A548" s="174" t="s">
        <v>628</v>
      </c>
      <c r="B548" s="174">
        <v>690</v>
      </c>
      <c r="D548" s="174"/>
    </row>
    <row r="549" spans="1:4" x14ac:dyDescent="0.25">
      <c r="A549" s="174" t="s">
        <v>629</v>
      </c>
      <c r="B549" s="174">
        <v>690</v>
      </c>
      <c r="D549" s="174"/>
    </row>
    <row r="550" spans="1:4" x14ac:dyDescent="0.25">
      <c r="A550" s="174" t="s">
        <v>630</v>
      </c>
      <c r="B550" s="174">
        <v>690</v>
      </c>
      <c r="D550" s="174"/>
    </row>
    <row r="551" spans="1:4" x14ac:dyDescent="0.25">
      <c r="A551" s="174" t="s">
        <v>631</v>
      </c>
      <c r="B551" s="174">
        <v>990</v>
      </c>
      <c r="D551" s="174"/>
    </row>
    <row r="552" spans="1:4" x14ac:dyDescent="0.25">
      <c r="A552" s="174">
        <v>7360</v>
      </c>
      <c r="B552" s="174">
        <v>490</v>
      </c>
    </row>
    <row r="553" spans="1:4" x14ac:dyDescent="0.25">
      <c r="A553" s="174">
        <v>7362</v>
      </c>
      <c r="B553" s="174">
        <v>490</v>
      </c>
    </row>
    <row r="554" spans="1:4" x14ac:dyDescent="0.25">
      <c r="A554" s="174">
        <v>7363</v>
      </c>
      <c r="B554" s="174">
        <v>790</v>
      </c>
    </row>
    <row r="555" spans="1:4" x14ac:dyDescent="0.25">
      <c r="A555" s="174">
        <v>7367</v>
      </c>
      <c r="B555" s="174">
        <v>790</v>
      </c>
    </row>
    <row r="556" spans="1:4" x14ac:dyDescent="0.25">
      <c r="A556" s="174">
        <v>7365</v>
      </c>
      <c r="B556" s="174">
        <v>790</v>
      </c>
    </row>
    <row r="557" spans="1:4" x14ac:dyDescent="0.25">
      <c r="A557" s="174">
        <v>7366</v>
      </c>
      <c r="B557" s="174">
        <v>990</v>
      </c>
    </row>
    <row r="558" spans="1:4" x14ac:dyDescent="0.25">
      <c r="A558" s="174">
        <v>3331</v>
      </c>
      <c r="B558" s="174">
        <v>990</v>
      </c>
    </row>
    <row r="559" spans="1:4" x14ac:dyDescent="0.25">
      <c r="A559" s="174">
        <v>3332</v>
      </c>
      <c r="B559" s="174">
        <v>990</v>
      </c>
    </row>
    <row r="560" spans="1:4" x14ac:dyDescent="0.25">
      <c r="A560" s="174">
        <v>3333</v>
      </c>
      <c r="B560" s="175">
        <v>1290</v>
      </c>
    </row>
    <row r="561" spans="1:2" x14ac:dyDescent="0.25">
      <c r="A561" s="174">
        <v>3337</v>
      </c>
      <c r="B561" s="175">
        <v>1290</v>
      </c>
    </row>
    <row r="562" spans="1:2" x14ac:dyDescent="0.25">
      <c r="A562" s="174">
        <v>3334</v>
      </c>
      <c r="B562" s="175">
        <v>1290</v>
      </c>
    </row>
    <row r="563" spans="1:2" x14ac:dyDescent="0.25">
      <c r="A563" s="174">
        <v>3348</v>
      </c>
      <c r="B563" s="175">
        <v>1290</v>
      </c>
    </row>
    <row r="564" spans="1:2" x14ac:dyDescent="0.25">
      <c r="A564" s="174">
        <v>3336</v>
      </c>
      <c r="B564" s="175">
        <v>1790</v>
      </c>
    </row>
    <row r="565" spans="1:2" x14ac:dyDescent="0.25">
      <c r="A565" s="174">
        <v>7390</v>
      </c>
      <c r="B565" s="174">
        <v>690</v>
      </c>
    </row>
    <row r="566" spans="1:2" x14ac:dyDescent="0.25">
      <c r="A566" s="174">
        <v>7391</v>
      </c>
      <c r="B566" s="174">
        <v>790</v>
      </c>
    </row>
    <row r="567" spans="1:2" x14ac:dyDescent="0.25">
      <c r="A567" s="174">
        <v>7392</v>
      </c>
      <c r="B567" s="174">
        <v>790</v>
      </c>
    </row>
    <row r="568" spans="1:2" x14ac:dyDescent="0.25">
      <c r="A568" s="174">
        <v>7398</v>
      </c>
      <c r="B568" s="174">
        <v>890</v>
      </c>
    </row>
    <row r="569" spans="1:2" x14ac:dyDescent="0.25">
      <c r="A569" s="174">
        <v>7395</v>
      </c>
      <c r="B569" s="174">
        <v>990</v>
      </c>
    </row>
    <row r="570" spans="1:2" x14ac:dyDescent="0.25">
      <c r="A570" s="174">
        <v>7397</v>
      </c>
      <c r="B570" s="174">
        <v>990</v>
      </c>
    </row>
    <row r="571" spans="1:2" x14ac:dyDescent="0.25">
      <c r="A571" s="174">
        <v>7393</v>
      </c>
      <c r="B571" s="174">
        <v>990</v>
      </c>
    </row>
    <row r="572" spans="1:2" x14ac:dyDescent="0.25">
      <c r="A572" s="174">
        <v>7399</v>
      </c>
      <c r="B572" s="174">
        <v>1190</v>
      </c>
    </row>
    <row r="573" spans="1:2" x14ac:dyDescent="0.25">
      <c r="A573" s="174">
        <v>7396</v>
      </c>
      <c r="B573" s="174">
        <v>1290</v>
      </c>
    </row>
    <row r="574" spans="1:2" x14ac:dyDescent="0.25">
      <c r="A574" s="174">
        <v>9610</v>
      </c>
      <c r="B574" s="174">
        <v>690</v>
      </c>
    </row>
    <row r="575" spans="1:2" x14ac:dyDescent="0.25">
      <c r="A575" s="174">
        <v>9612</v>
      </c>
      <c r="B575" s="174">
        <v>790</v>
      </c>
    </row>
    <row r="576" spans="1:2" x14ac:dyDescent="0.25">
      <c r="A576" s="174">
        <v>9613</v>
      </c>
      <c r="B576" s="174">
        <v>990</v>
      </c>
    </row>
    <row r="577" spans="1:2" x14ac:dyDescent="0.25">
      <c r="A577" s="174">
        <v>1610</v>
      </c>
      <c r="B577" s="174">
        <v>990</v>
      </c>
    </row>
    <row r="578" spans="1:2" x14ac:dyDescent="0.25">
      <c r="A578" s="174">
        <v>1615</v>
      </c>
      <c r="B578" s="174">
        <v>990</v>
      </c>
    </row>
    <row r="579" spans="1:2" x14ac:dyDescent="0.25">
      <c r="A579" s="174">
        <v>1611</v>
      </c>
      <c r="B579" s="174">
        <v>990</v>
      </c>
    </row>
    <row r="580" spans="1:2" x14ac:dyDescent="0.25">
      <c r="A580" s="174">
        <v>1617</v>
      </c>
      <c r="B580" s="175">
        <v>1190</v>
      </c>
    </row>
    <row r="581" spans="1:2" x14ac:dyDescent="0.25">
      <c r="A581" s="174">
        <v>1618</v>
      </c>
      <c r="B581" s="175">
        <v>1390</v>
      </c>
    </row>
    <row r="582" spans="1:2" x14ac:dyDescent="0.25">
      <c r="A582" s="174">
        <v>1612</v>
      </c>
      <c r="B582" s="175">
        <v>1390</v>
      </c>
    </row>
    <row r="583" spans="1:2" x14ac:dyDescent="0.25">
      <c r="A583" s="174">
        <v>9350</v>
      </c>
      <c r="B583" s="174">
        <v>990</v>
      </c>
    </row>
    <row r="584" spans="1:2" x14ac:dyDescent="0.25">
      <c r="A584" s="174">
        <v>9351</v>
      </c>
      <c r="B584" s="174">
        <v>990</v>
      </c>
    </row>
    <row r="585" spans="1:2" x14ac:dyDescent="0.25">
      <c r="A585" s="174">
        <v>9352</v>
      </c>
      <c r="B585" s="174">
        <v>990</v>
      </c>
    </row>
    <row r="586" spans="1:2" x14ac:dyDescent="0.25">
      <c r="A586" s="174">
        <v>9353</v>
      </c>
      <c r="B586" s="175">
        <v>1390</v>
      </c>
    </row>
    <row r="587" spans="1:2" x14ac:dyDescent="0.25">
      <c r="A587" s="174">
        <v>9354</v>
      </c>
      <c r="B587" s="175">
        <v>1390</v>
      </c>
    </row>
    <row r="588" spans="1:2" x14ac:dyDescent="0.25">
      <c r="A588" s="174">
        <v>9290</v>
      </c>
      <c r="B588" s="174">
        <v>790</v>
      </c>
    </row>
    <row r="589" spans="1:2" x14ac:dyDescent="0.25">
      <c r="A589" s="174">
        <v>9292</v>
      </c>
      <c r="B589" s="174">
        <v>790</v>
      </c>
    </row>
    <row r="590" spans="1:2" x14ac:dyDescent="0.25">
      <c r="A590" s="174">
        <v>9302</v>
      </c>
      <c r="B590" s="174">
        <v>790</v>
      </c>
    </row>
    <row r="591" spans="1:2" x14ac:dyDescent="0.25">
      <c r="A591" s="174">
        <v>9295</v>
      </c>
      <c r="B591" s="174">
        <v>890</v>
      </c>
    </row>
    <row r="592" spans="1:2" x14ac:dyDescent="0.25">
      <c r="A592" s="174">
        <v>9294</v>
      </c>
      <c r="B592" s="174">
        <v>890</v>
      </c>
    </row>
    <row r="593" spans="1:2" x14ac:dyDescent="0.25">
      <c r="A593" s="174">
        <v>9296</v>
      </c>
      <c r="B593" s="174">
        <v>990</v>
      </c>
    </row>
    <row r="594" spans="1:2" x14ac:dyDescent="0.25">
      <c r="A594" s="174">
        <v>5290</v>
      </c>
      <c r="B594" s="174">
        <v>690</v>
      </c>
    </row>
    <row r="595" spans="1:2" x14ac:dyDescent="0.25">
      <c r="A595" s="174">
        <v>5291</v>
      </c>
      <c r="B595" s="174">
        <v>790</v>
      </c>
    </row>
    <row r="596" spans="1:2" x14ac:dyDescent="0.25">
      <c r="A596" s="174">
        <v>5292</v>
      </c>
      <c r="B596" s="174">
        <v>790</v>
      </c>
    </row>
    <row r="597" spans="1:2" x14ac:dyDescent="0.25">
      <c r="A597" s="174">
        <v>5293</v>
      </c>
      <c r="B597" s="174">
        <v>990</v>
      </c>
    </row>
    <row r="598" spans="1:2" x14ac:dyDescent="0.25">
      <c r="A598" s="174">
        <v>5294</v>
      </c>
      <c r="B598" s="174">
        <v>990</v>
      </c>
    </row>
    <row r="599" spans="1:2" x14ac:dyDescent="0.25">
      <c r="A599" s="174">
        <v>5297</v>
      </c>
      <c r="B599" s="174">
        <v>990</v>
      </c>
    </row>
    <row r="600" spans="1:2" x14ac:dyDescent="0.25">
      <c r="A600" s="174">
        <v>5298</v>
      </c>
      <c r="B600" s="174">
        <v>990</v>
      </c>
    </row>
    <row r="601" spans="1:2" x14ac:dyDescent="0.25">
      <c r="A601" s="174">
        <v>5299</v>
      </c>
      <c r="B601" s="175">
        <v>1290</v>
      </c>
    </row>
    <row r="602" spans="1:2" x14ac:dyDescent="0.25">
      <c r="A602" s="174">
        <v>5296</v>
      </c>
      <c r="B602" s="175">
        <v>1290</v>
      </c>
    </row>
    <row r="603" spans="1:2" x14ac:dyDescent="0.25">
      <c r="A603" s="174">
        <v>8328</v>
      </c>
      <c r="B603" s="174">
        <v>490</v>
      </c>
    </row>
    <row r="604" spans="1:2" x14ac:dyDescent="0.25">
      <c r="A604" s="174">
        <v>8327</v>
      </c>
      <c r="B604" s="174">
        <v>490</v>
      </c>
    </row>
    <row r="605" spans="1:2" x14ac:dyDescent="0.25">
      <c r="A605" s="174">
        <v>8323</v>
      </c>
      <c r="B605" s="174">
        <v>490</v>
      </c>
    </row>
    <row r="606" spans="1:2" x14ac:dyDescent="0.25">
      <c r="A606" s="174">
        <v>8325</v>
      </c>
      <c r="B606" s="174">
        <v>490</v>
      </c>
    </row>
    <row r="607" spans="1:2" x14ac:dyDescent="0.25">
      <c r="A607" s="174">
        <v>8321</v>
      </c>
      <c r="B607" s="174">
        <v>490</v>
      </c>
    </row>
    <row r="608" spans="1:2" x14ac:dyDescent="0.25">
      <c r="A608" s="174">
        <v>8329</v>
      </c>
      <c r="B608" s="174">
        <v>490</v>
      </c>
    </row>
    <row r="609" spans="1:2" x14ac:dyDescent="0.25">
      <c r="A609" s="174">
        <v>8324</v>
      </c>
      <c r="B609" s="174">
        <v>490</v>
      </c>
    </row>
    <row r="610" spans="1:2" x14ac:dyDescent="0.25">
      <c r="A610" s="174">
        <v>8426</v>
      </c>
      <c r="B610" s="174">
        <v>490</v>
      </c>
    </row>
    <row r="611" spans="1:2" x14ac:dyDescent="0.25">
      <c r="A611" s="174">
        <v>8428</v>
      </c>
      <c r="B611" s="174">
        <v>490</v>
      </c>
    </row>
    <row r="612" spans="1:2" x14ac:dyDescent="0.25">
      <c r="A612" s="174">
        <v>7420</v>
      </c>
      <c r="B612" s="174">
        <v>790</v>
      </c>
    </row>
    <row r="613" spans="1:2" x14ac:dyDescent="0.25">
      <c r="A613" s="174">
        <v>7421</v>
      </c>
      <c r="B613" s="174">
        <v>790</v>
      </c>
    </row>
    <row r="614" spans="1:2" x14ac:dyDescent="0.25">
      <c r="A614" s="174">
        <v>7422</v>
      </c>
      <c r="B614" s="174">
        <v>790</v>
      </c>
    </row>
    <row r="615" spans="1:2" x14ac:dyDescent="0.25">
      <c r="A615" s="174">
        <v>7428</v>
      </c>
      <c r="B615" s="174">
        <v>790</v>
      </c>
    </row>
    <row r="616" spans="1:2" x14ac:dyDescent="0.25">
      <c r="A616" s="174">
        <v>7424</v>
      </c>
      <c r="B616" s="174">
        <v>890</v>
      </c>
    </row>
    <row r="617" spans="1:2" x14ac:dyDescent="0.25">
      <c r="A617" s="174">
        <v>7423</v>
      </c>
      <c r="B617" s="174">
        <v>990</v>
      </c>
    </row>
    <row r="618" spans="1:2" x14ac:dyDescent="0.25">
      <c r="A618" s="174">
        <v>7426</v>
      </c>
      <c r="B618" s="174">
        <v>990</v>
      </c>
    </row>
    <row r="619" spans="1:2" x14ac:dyDescent="0.25">
      <c r="A619" s="174">
        <v>7061</v>
      </c>
      <c r="B619" s="174">
        <v>690</v>
      </c>
    </row>
    <row r="620" spans="1:2" x14ac:dyDescent="0.25">
      <c r="A620" s="174">
        <v>7060</v>
      </c>
      <c r="B620" s="174">
        <v>790</v>
      </c>
    </row>
    <row r="621" spans="1:2" x14ac:dyDescent="0.25">
      <c r="A621" s="174">
        <v>7062</v>
      </c>
      <c r="B621" s="174">
        <v>790</v>
      </c>
    </row>
    <row r="622" spans="1:2" x14ac:dyDescent="0.25">
      <c r="A622" s="174">
        <v>7067</v>
      </c>
      <c r="B622" s="174">
        <v>990</v>
      </c>
    </row>
    <row r="623" spans="1:2" x14ac:dyDescent="0.25">
      <c r="A623" s="174">
        <v>7063</v>
      </c>
      <c r="B623" s="174">
        <v>990</v>
      </c>
    </row>
    <row r="624" spans="1:2" x14ac:dyDescent="0.25">
      <c r="A624" s="174">
        <v>7065</v>
      </c>
      <c r="B624" s="174">
        <v>990</v>
      </c>
    </row>
    <row r="625" spans="1:2" x14ac:dyDescent="0.25">
      <c r="A625" s="174">
        <v>7066</v>
      </c>
      <c r="B625" s="175">
        <v>1490</v>
      </c>
    </row>
    <row r="626" spans="1:2" x14ac:dyDescent="0.25">
      <c r="A626" s="174">
        <v>5310</v>
      </c>
      <c r="B626" s="174">
        <v>790</v>
      </c>
    </row>
    <row r="627" spans="1:2" x14ac:dyDescent="0.25">
      <c r="A627" s="174">
        <v>5312</v>
      </c>
      <c r="B627" s="174">
        <v>890</v>
      </c>
    </row>
    <row r="628" spans="1:2" x14ac:dyDescent="0.25">
      <c r="A628" s="174">
        <v>5314</v>
      </c>
      <c r="B628" s="174">
        <v>990</v>
      </c>
    </row>
    <row r="629" spans="1:2" x14ac:dyDescent="0.25">
      <c r="A629" s="174">
        <v>5313</v>
      </c>
      <c r="B629" s="174">
        <v>990</v>
      </c>
    </row>
    <row r="630" spans="1:2" x14ac:dyDescent="0.25">
      <c r="A630" s="174">
        <v>5318</v>
      </c>
      <c r="B630" s="174">
        <v>990</v>
      </c>
    </row>
    <row r="631" spans="1:2" x14ac:dyDescent="0.25">
      <c r="A631" s="174">
        <v>5317</v>
      </c>
      <c r="B631" s="174">
        <v>990</v>
      </c>
    </row>
    <row r="632" spans="1:2" x14ac:dyDescent="0.25">
      <c r="A632" s="174">
        <v>5319</v>
      </c>
      <c r="B632" s="174">
        <v>1290</v>
      </c>
    </row>
    <row r="633" spans="1:2" x14ac:dyDescent="0.25">
      <c r="A633" s="174">
        <v>5315</v>
      </c>
      <c r="B633" s="174">
        <v>1490</v>
      </c>
    </row>
    <row r="634" spans="1:2" x14ac:dyDescent="0.25">
      <c r="A634" s="174">
        <v>5316</v>
      </c>
      <c r="B634" s="174">
        <v>1490</v>
      </c>
    </row>
    <row r="635" spans="1:2" x14ac:dyDescent="0.25">
      <c r="A635" s="174">
        <v>7072</v>
      </c>
      <c r="B635" s="174">
        <v>690</v>
      </c>
    </row>
    <row r="636" spans="1:2" x14ac:dyDescent="0.25">
      <c r="A636" s="174">
        <v>7073</v>
      </c>
      <c r="B636" s="174">
        <v>690</v>
      </c>
    </row>
    <row r="637" spans="1:2" x14ac:dyDescent="0.25">
      <c r="A637" s="174">
        <v>7076</v>
      </c>
      <c r="B637" s="174">
        <v>990</v>
      </c>
    </row>
    <row r="638" spans="1:2" x14ac:dyDescent="0.25">
      <c r="A638" s="174">
        <v>7077</v>
      </c>
      <c r="B638" s="174">
        <v>690</v>
      </c>
    </row>
    <row r="639" spans="1:2" x14ac:dyDescent="0.25">
      <c r="A639" s="174">
        <v>9305</v>
      </c>
      <c r="B639" s="174">
        <v>850</v>
      </c>
    </row>
    <row r="640" spans="1:2" x14ac:dyDescent="0.25">
      <c r="A640" s="174">
        <v>9615</v>
      </c>
      <c r="B640" s="174">
        <v>850</v>
      </c>
    </row>
    <row r="641" spans="1:2" x14ac:dyDescent="0.25">
      <c r="A641" s="174">
        <v>8852</v>
      </c>
      <c r="B641" s="174">
        <v>790</v>
      </c>
    </row>
    <row r="642" spans="1:2" x14ac:dyDescent="0.25">
      <c r="A642" s="174">
        <v>8856</v>
      </c>
      <c r="B642" s="174">
        <v>1150</v>
      </c>
    </row>
    <row r="643" spans="1:2" x14ac:dyDescent="0.25">
      <c r="A643" s="174">
        <v>8326</v>
      </c>
      <c r="B643" s="174">
        <v>490</v>
      </c>
    </row>
    <row r="644" spans="1:2" x14ac:dyDescent="0.25">
      <c r="A644" s="174" t="s">
        <v>624</v>
      </c>
      <c r="B644" s="174">
        <v>490</v>
      </c>
    </row>
    <row r="645" spans="1:2" x14ac:dyDescent="0.25">
      <c r="A645" s="174">
        <v>8429</v>
      </c>
      <c r="B645" s="174">
        <v>490</v>
      </c>
    </row>
    <row r="646" spans="1:2" x14ac:dyDescent="0.25">
      <c r="A646" s="215">
        <v>1860</v>
      </c>
      <c r="B646" s="215">
        <v>890</v>
      </c>
    </row>
    <row r="647" spans="1:2" x14ac:dyDescent="0.25">
      <c r="A647" s="215">
        <v>1862</v>
      </c>
      <c r="B647" s="215">
        <v>890</v>
      </c>
    </row>
    <row r="648" spans="1:2" x14ac:dyDescent="0.25">
      <c r="A648" s="215">
        <v>1863</v>
      </c>
      <c r="B648" s="215">
        <v>990</v>
      </c>
    </row>
    <row r="649" spans="1:2" x14ac:dyDescent="0.25">
      <c r="A649" s="215">
        <v>1867</v>
      </c>
      <c r="B649" s="215">
        <v>990</v>
      </c>
    </row>
    <row r="650" spans="1:2" x14ac:dyDescent="0.25">
      <c r="A650" s="215">
        <v>1868</v>
      </c>
      <c r="B650" s="215">
        <v>990</v>
      </c>
    </row>
    <row r="651" spans="1:2" x14ac:dyDescent="0.25">
      <c r="A651" s="215">
        <v>1866</v>
      </c>
      <c r="B651" s="215">
        <v>1390</v>
      </c>
    </row>
    <row r="652" spans="1:2" x14ac:dyDescent="0.25">
      <c r="A652" s="215">
        <v>1888</v>
      </c>
      <c r="B652" s="215">
        <v>790</v>
      </c>
    </row>
    <row r="653" spans="1:2" x14ac:dyDescent="0.25">
      <c r="A653" s="215">
        <v>1882</v>
      </c>
      <c r="B653" s="215">
        <v>890</v>
      </c>
    </row>
    <row r="654" spans="1:2" x14ac:dyDescent="0.25">
      <c r="A654" s="215">
        <v>1884</v>
      </c>
      <c r="B654" s="215">
        <v>990</v>
      </c>
    </row>
    <row r="655" spans="1:2" x14ac:dyDescent="0.25">
      <c r="A655" s="215">
        <v>1889</v>
      </c>
      <c r="B655" s="215">
        <v>990</v>
      </c>
    </row>
    <row r="656" spans="1:2" x14ac:dyDescent="0.25">
      <c r="A656" s="215">
        <v>1883</v>
      </c>
      <c r="B656" s="215">
        <v>990</v>
      </c>
    </row>
    <row r="657" spans="1:2" x14ac:dyDescent="0.25">
      <c r="A657" s="215">
        <v>1886</v>
      </c>
      <c r="B657" s="215">
        <v>1290</v>
      </c>
    </row>
    <row r="658" spans="1:2" x14ac:dyDescent="0.25">
      <c r="A658" s="215">
        <v>9141</v>
      </c>
      <c r="B658" s="215">
        <v>590</v>
      </c>
    </row>
    <row r="659" spans="1:2" x14ac:dyDescent="0.25">
      <c r="A659" s="215">
        <v>9140</v>
      </c>
      <c r="B659" s="215">
        <v>590</v>
      </c>
    </row>
    <row r="660" spans="1:2" x14ac:dyDescent="0.25">
      <c r="A660" s="215">
        <v>9142</v>
      </c>
      <c r="B660" s="215">
        <v>690</v>
      </c>
    </row>
    <row r="661" spans="1:2" x14ac:dyDescent="0.25">
      <c r="A661" s="215">
        <v>9143</v>
      </c>
      <c r="B661" s="215">
        <v>990</v>
      </c>
    </row>
    <row r="662" spans="1:2" x14ac:dyDescent="0.25">
      <c r="A662" s="215">
        <v>9147</v>
      </c>
      <c r="B662" s="215">
        <v>990</v>
      </c>
    </row>
    <row r="663" spans="1:2" x14ac:dyDescent="0.25">
      <c r="A663" s="215">
        <v>9145</v>
      </c>
      <c r="B663" s="215">
        <v>990</v>
      </c>
    </row>
    <row r="664" spans="1:2" x14ac:dyDescent="0.25">
      <c r="A664" s="215">
        <v>9146</v>
      </c>
      <c r="B664" s="215">
        <v>1390</v>
      </c>
    </row>
    <row r="665" spans="1:2" x14ac:dyDescent="0.25">
      <c r="A665" s="215">
        <v>3920</v>
      </c>
      <c r="B665" s="215">
        <v>890</v>
      </c>
    </row>
    <row r="666" spans="1:2" x14ac:dyDescent="0.25">
      <c r="A666" s="215">
        <v>3921</v>
      </c>
      <c r="B666" s="215">
        <v>890</v>
      </c>
    </row>
    <row r="667" spans="1:2" x14ac:dyDescent="0.25">
      <c r="A667" s="215">
        <v>3927</v>
      </c>
      <c r="B667" s="215">
        <v>990</v>
      </c>
    </row>
    <row r="668" spans="1:2" x14ac:dyDescent="0.25">
      <c r="A668" s="215">
        <v>3928</v>
      </c>
      <c r="B668" s="215">
        <v>990</v>
      </c>
    </row>
    <row r="669" spans="1:2" x14ac:dyDescent="0.25">
      <c r="A669" s="215">
        <v>3926</v>
      </c>
      <c r="B669" s="215">
        <v>1290</v>
      </c>
    </row>
    <row r="670" spans="1:2" x14ac:dyDescent="0.25">
      <c r="A670" s="215">
        <v>1645</v>
      </c>
      <c r="B670" s="215">
        <v>590</v>
      </c>
    </row>
    <row r="671" spans="1:2" x14ac:dyDescent="0.25">
      <c r="A671" s="215">
        <v>1643</v>
      </c>
      <c r="B671" s="215">
        <v>790</v>
      </c>
    </row>
    <row r="672" spans="1:2" x14ac:dyDescent="0.25">
      <c r="A672" s="215">
        <v>1644</v>
      </c>
      <c r="B672" s="215">
        <v>790</v>
      </c>
    </row>
    <row r="673" spans="1:2" x14ac:dyDescent="0.25">
      <c r="A673" s="174">
        <v>3597</v>
      </c>
      <c r="B673" s="174">
        <v>950</v>
      </c>
    </row>
    <row r="674" spans="1:2" x14ac:dyDescent="0.25">
      <c r="A674" s="174">
        <v>3923</v>
      </c>
      <c r="B674" s="174">
        <v>1050</v>
      </c>
    </row>
    <row r="675" spans="1:2" x14ac:dyDescent="0.25">
      <c r="A675" s="174">
        <v>7408</v>
      </c>
      <c r="B675" s="174">
        <v>690</v>
      </c>
    </row>
    <row r="676" spans="1:2" x14ac:dyDescent="0.25">
      <c r="A676" s="174">
        <v>3210</v>
      </c>
      <c r="B676" s="174">
        <v>850</v>
      </c>
    </row>
    <row r="677" spans="1:2" x14ac:dyDescent="0.25">
      <c r="A677" s="174">
        <v>3211</v>
      </c>
      <c r="B677" s="174">
        <v>850</v>
      </c>
    </row>
    <row r="678" spans="1:2" x14ac:dyDescent="0.25">
      <c r="A678" s="174">
        <v>3212</v>
      </c>
      <c r="B678" s="174">
        <v>790</v>
      </c>
    </row>
    <row r="679" spans="1:2" x14ac:dyDescent="0.25">
      <c r="A679" s="174">
        <v>3213</v>
      </c>
      <c r="B679" s="174">
        <v>950</v>
      </c>
    </row>
    <row r="680" spans="1:2" x14ac:dyDescent="0.25">
      <c r="A680" s="174">
        <v>4005</v>
      </c>
      <c r="B680" s="174">
        <v>1150</v>
      </c>
    </row>
    <row r="681" spans="1:2" x14ac:dyDescent="0.25">
      <c r="A681" s="174">
        <v>3592</v>
      </c>
      <c r="B681" s="174">
        <v>950</v>
      </c>
    </row>
    <row r="682" spans="1:2" x14ac:dyDescent="0.25">
      <c r="A682" s="174">
        <v>3976</v>
      </c>
      <c r="B682" s="174">
        <v>1150</v>
      </c>
    </row>
    <row r="683" spans="1:2" x14ac:dyDescent="0.25">
      <c r="A683" s="174">
        <v>3522</v>
      </c>
      <c r="B683" s="174">
        <v>890</v>
      </c>
    </row>
    <row r="684" spans="1:2" x14ac:dyDescent="0.25">
      <c r="A684" s="174">
        <v>1854</v>
      </c>
      <c r="B684" s="174">
        <v>790</v>
      </c>
    </row>
    <row r="685" spans="1:2" x14ac:dyDescent="0.25">
      <c r="A685" s="174">
        <v>5122</v>
      </c>
      <c r="B685" s="174">
        <v>790</v>
      </c>
    </row>
    <row r="686" spans="1:2" x14ac:dyDescent="0.25">
      <c r="A686" s="174">
        <v>5125</v>
      </c>
      <c r="B686" s="174">
        <v>1250</v>
      </c>
    </row>
    <row r="687" spans="1:2" x14ac:dyDescent="0.25">
      <c r="A687" s="174">
        <v>1676</v>
      </c>
      <c r="B687" s="174">
        <v>1190</v>
      </c>
    </row>
    <row r="688" spans="1:2" x14ac:dyDescent="0.25">
      <c r="A688" s="174">
        <v>1900</v>
      </c>
      <c r="B688" s="174">
        <v>750</v>
      </c>
    </row>
    <row r="689" spans="1:2" x14ac:dyDescent="0.25">
      <c r="A689" s="174">
        <v>1933</v>
      </c>
      <c r="B689" s="174">
        <v>850</v>
      </c>
    </row>
    <row r="690" spans="1:2" x14ac:dyDescent="0.25">
      <c r="A690" s="174">
        <v>7400</v>
      </c>
      <c r="B690" s="174">
        <v>598</v>
      </c>
    </row>
  </sheetData>
  <sortState xmlns:xlrd2="http://schemas.microsoft.com/office/spreadsheetml/2017/richdata2" ref="A2:B524">
    <sortCondition ref="A2:A524"/>
  </sortState>
  <conditionalFormatting sqref="A1:A556 A561:A672 D548:D551 A676:A1048576">
    <cfRule type="duplicateValues" dxfId="1" priority="2"/>
  </conditionalFormatting>
  <conditionalFormatting sqref="A673:A675">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Лист1</vt:lpstr>
      <vt:lpstr>Лист2</vt:lpstr>
      <vt:lpstr>Лист1!Искусственный_шелк</vt:lpstr>
      <vt:lpstr>Лист1!Натуральный_шелк</vt:lpstr>
      <vt:lpstr>Лист1!Пляжные_коллекции</vt:lpstr>
      <vt:lpstr>Лист1!Хлопок_и_вискоза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AlexBO</dc:creator>
  <cp:lastModifiedBy>Максим Старостин</cp:lastModifiedBy>
  <dcterms:created xsi:type="dcterms:W3CDTF">2021-05-28T07:33:53Z</dcterms:created>
  <dcterms:modified xsi:type="dcterms:W3CDTF">2025-12-12T13:52:49Z</dcterms:modified>
</cp:coreProperties>
</file>