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-120" yWindow="-120" windowWidth="29040" windowHeight="15840" tabRatio="390"/>
  </bookViews>
  <sheets>
    <sheet name="миа" sheetId="1" r:id="rId1"/>
  </sheets>
  <definedNames>
    <definedName name="_xlnm._FilterDatabase" localSheetId="0" hidden="1">миа!$T$1:$T$222</definedName>
    <definedName name="Z_07C9932A_9CDE_41AA_B5AC_92BD0058D6E3_.wvu.Cols" localSheetId="0" hidden="1">миа!$A:$A,миа!$Q:$Q</definedName>
    <definedName name="Z_07C9932A_9CDE_41AA_B5AC_92BD0058D6E3_.wvu.FilterData" localSheetId="0" hidden="1">миа!$B$1:$O$11</definedName>
    <definedName name="Z_07C9932A_9CDE_41AA_B5AC_92BD0058D6E3_.wvu.PrintArea" localSheetId="0" hidden="1">миа!#REF!</definedName>
    <definedName name="Z_CAA6C15F_F96B_4AD5_9BDB_6A77A017AFA8_.wvu.Cols" localSheetId="0" hidden="1">миа!$A:$A,миа!$Q:$Q</definedName>
    <definedName name="Z_CAA6C15F_F96B_4AD5_9BDB_6A77A017AFA8_.wvu.FilterData" localSheetId="0" hidden="1">миа!$B$1:$O$11</definedName>
    <definedName name="Z_CAA6C15F_F96B_4AD5_9BDB_6A77A017AFA8_.wvu.PrintArea" localSheetId="0" hidden="1">миа!#REF!</definedName>
    <definedName name="Искусственный_шелк">миа!$B$12:$N$12</definedName>
    <definedName name="Корейское_белье">миа!$B$183</definedName>
    <definedName name="Натуральный_шелк">миа!$B$11:$N$11</definedName>
    <definedName name="_xlnm.Print_Area" localSheetId="0">миа!#REF!</definedName>
    <definedName name="Хлопок_и_вискоза">миа!$B$161:$N$161</definedName>
    <definedName name="Эротика">миа!#REF!</definedName>
  </definedNames>
  <calcPr calcId="144525"/>
  <customWorkbookViews>
    <customWorkbookView name="AlexBO - Личное представление" guid="{CAA6C15F-F96B-4AD5-9BDB-6A77A017AFA8}" mergeInterval="0" personalView="1" maximized="1" windowWidth="1855" windowHeight="894" tabRatio="390" activeSheetId="1" showComments="commIndAndComment"/>
    <customWorkbookView name="zal2 - Личное представление" guid="{07C9932A-9CDE-41AA-B5AC-92BD0058D6E3}" mergeInterval="0" personalView="1" maximized="1" windowWidth="1916" windowHeight="881" tabRatio="390" activeSheetId="1"/>
  </customWorkbookViews>
</workbook>
</file>

<file path=xl/calcChain.xml><?xml version="1.0" encoding="utf-8"?>
<calcChain xmlns="http://schemas.openxmlformats.org/spreadsheetml/2006/main">
  <c r="R218" i="1" l="1"/>
  <c r="R217" i="1"/>
  <c r="R216" i="1" s="1"/>
  <c r="R215" i="1" s="1"/>
  <c r="R214" i="1" s="1"/>
  <c r="R213" i="1" s="1"/>
  <c r="R212" i="1" s="1"/>
  <c r="R211" i="1" s="1"/>
  <c r="R210" i="1" s="1"/>
  <c r="R209" i="1" s="1"/>
  <c r="R208" i="1" s="1"/>
  <c r="R207" i="1" s="1"/>
  <c r="R206" i="1" s="1"/>
  <c r="R205" i="1" s="1"/>
  <c r="R204" i="1" s="1"/>
  <c r="R203" i="1" s="1"/>
  <c r="R202" i="1" s="1"/>
  <c r="R201" i="1" s="1"/>
  <c r="R200" i="1" s="1"/>
  <c r="R199" i="1" s="1"/>
  <c r="R198" i="1" s="1"/>
  <c r="R197" i="1" s="1"/>
  <c r="R196" i="1" s="1"/>
  <c r="R195" i="1" s="1"/>
  <c r="R194" i="1" s="1"/>
  <c r="R193" i="1" s="1"/>
  <c r="R192" i="1" s="1"/>
  <c r="R191" i="1" s="1"/>
  <c r="R190" i="1" s="1"/>
  <c r="R189" i="1" s="1"/>
  <c r="R188" i="1" s="1"/>
  <c r="R187" i="1" s="1"/>
  <c r="R186" i="1" s="1"/>
  <c r="R185" i="1" s="1"/>
  <c r="R184" i="1" s="1"/>
  <c r="R183" i="1" s="1"/>
  <c r="Q213" i="1"/>
  <c r="Q214" i="1" s="1"/>
  <c r="Q215" i="1" s="1"/>
  <c r="Q216" i="1" s="1"/>
  <c r="Q217" i="1" s="1"/>
  <c r="Q218" i="1" s="1"/>
  <c r="Q207" i="1"/>
  <c r="Q208" i="1" s="1"/>
  <c r="Q209" i="1" s="1"/>
  <c r="Q210" i="1" s="1"/>
  <c r="Q211" i="1" s="1"/>
  <c r="Q212" i="1" s="1"/>
  <c r="Q201" i="1"/>
  <c r="Q202" i="1" s="1"/>
  <c r="Q203" i="1" s="1"/>
  <c r="Q204" i="1" s="1"/>
  <c r="Q205" i="1" s="1"/>
  <c r="Q206" i="1" s="1"/>
  <c r="Q196" i="1"/>
  <c r="Q197" i="1" s="1"/>
  <c r="Q198" i="1" s="1"/>
  <c r="Q199" i="1" s="1"/>
  <c r="Q200" i="1" s="1"/>
  <c r="Q190" i="1"/>
  <c r="Q191" i="1" s="1"/>
  <c r="Q192" i="1" s="1"/>
  <c r="Q193" i="1" s="1"/>
  <c r="Q194" i="1" s="1"/>
  <c r="Q195" i="1" s="1"/>
  <c r="Q184" i="1"/>
  <c r="Q185" i="1" s="1"/>
  <c r="Q186" i="1" s="1"/>
  <c r="Q187" i="1" s="1"/>
  <c r="Q188" i="1" s="1"/>
  <c r="Q189" i="1" s="1"/>
  <c r="Q179" i="1"/>
  <c r="Q180" i="1" s="1"/>
  <c r="Q181" i="1" s="1"/>
  <c r="Q182" i="1" s="1"/>
  <c r="Q183" i="1" s="1"/>
  <c r="Q175" i="1"/>
  <c r="Q176" i="1" s="1"/>
  <c r="Q177" i="1" s="1"/>
  <c r="Q178" i="1" s="1"/>
  <c r="Q174" i="1"/>
  <c r="Q169" i="1"/>
  <c r="Q170" i="1" s="1"/>
  <c r="Q171" i="1" s="1"/>
  <c r="Q172" i="1" s="1"/>
  <c r="Q173" i="1" s="1"/>
  <c r="Q168" i="1"/>
  <c r="Q163" i="1"/>
  <c r="Q164" i="1" s="1"/>
  <c r="Q165" i="1" s="1"/>
  <c r="Q166" i="1" s="1"/>
  <c r="Q167" i="1" s="1"/>
  <c r="Q156" i="1"/>
  <c r="Q157" i="1" s="1"/>
  <c r="Q158" i="1" s="1"/>
  <c r="Q159" i="1" s="1"/>
  <c r="Q160" i="1" s="1"/>
  <c r="Q161" i="1" s="1"/>
  <c r="Q162" i="1" s="1"/>
  <c r="Q151" i="1"/>
  <c r="Q152" i="1" s="1"/>
  <c r="Q153" i="1" s="1"/>
  <c r="Q154" i="1" s="1"/>
  <c r="Q155" i="1" s="1"/>
  <c r="Q147" i="1"/>
  <c r="Q148" i="1" s="1"/>
  <c r="Q149" i="1" s="1"/>
  <c r="Q150" i="1" s="1"/>
  <c r="Q142" i="1"/>
  <c r="Q143" i="1" s="1"/>
  <c r="Q144" i="1" s="1"/>
  <c r="Q145" i="1" s="1"/>
  <c r="Q146" i="1" s="1"/>
  <c r="Q135" i="1"/>
  <c r="Q136" i="1" s="1"/>
  <c r="Q137" i="1" s="1"/>
  <c r="Q138" i="1" s="1"/>
  <c r="Q139" i="1" s="1"/>
  <c r="Q140" i="1" s="1"/>
  <c r="Q141" i="1" s="1"/>
  <c r="Q129" i="1"/>
  <c r="Q130" i="1" s="1"/>
  <c r="Q131" i="1" s="1"/>
  <c r="Q132" i="1" s="1"/>
  <c r="Q133" i="1" s="1"/>
  <c r="Q134" i="1" s="1"/>
  <c r="Q125" i="1"/>
  <c r="Q126" i="1" s="1"/>
  <c r="Q127" i="1" s="1"/>
  <c r="Q128" i="1" s="1"/>
  <c r="Q123" i="1"/>
  <c r="Q124" i="1" s="1"/>
  <c r="Q118" i="1"/>
  <c r="Q119" i="1" s="1"/>
  <c r="Q120" i="1" s="1"/>
  <c r="Q121" i="1" s="1"/>
  <c r="Q122" i="1" s="1"/>
  <c r="Q113" i="1"/>
  <c r="Q114" i="1" s="1"/>
  <c r="Q115" i="1" s="1"/>
  <c r="Q116" i="1" s="1"/>
  <c r="Q117" i="1" s="1"/>
  <c r="Q112" i="1"/>
  <c r="Q109" i="1"/>
  <c r="Q110" i="1" s="1"/>
  <c r="Q111" i="1" s="1"/>
  <c r="Q107" i="1"/>
  <c r="Q108" i="1" s="1"/>
  <c r="Q102" i="1"/>
  <c r="Q103" i="1" s="1"/>
  <c r="Q104" i="1" s="1"/>
  <c r="Q105" i="1" s="1"/>
  <c r="Q106" i="1" s="1"/>
  <c r="Q96" i="1"/>
  <c r="Q97" i="1" s="1"/>
  <c r="Q98" i="1" s="1"/>
  <c r="Q99" i="1" s="1"/>
  <c r="Q100" i="1" s="1"/>
  <c r="Q101" i="1" s="1"/>
  <c r="Q90" i="1"/>
  <c r="Q91" i="1" s="1"/>
  <c r="Q92" i="1" s="1"/>
  <c r="Q93" i="1" s="1"/>
  <c r="Q94" i="1" s="1"/>
  <c r="Q95" i="1" s="1"/>
  <c r="Q85" i="1"/>
  <c r="Q86" i="1" s="1"/>
  <c r="Q87" i="1" s="1"/>
  <c r="Q88" i="1" s="1"/>
  <c r="Q89" i="1" s="1"/>
  <c r="Q80" i="1"/>
  <c r="Q81" i="1" s="1"/>
  <c r="Q82" i="1" s="1"/>
  <c r="Q83" i="1" s="1"/>
  <c r="Q84" i="1" s="1"/>
  <c r="Q73" i="1"/>
  <c r="Q74" i="1" s="1"/>
  <c r="Q75" i="1" s="1"/>
  <c r="Q76" i="1" s="1"/>
  <c r="Q77" i="1" s="1"/>
  <c r="Q78" i="1" s="1"/>
  <c r="Q79" i="1" s="1"/>
  <c r="Q67" i="1"/>
  <c r="Q68" i="1" s="1"/>
  <c r="Q69" i="1" s="1"/>
  <c r="Q70" i="1" s="1"/>
  <c r="Q71" i="1" s="1"/>
  <c r="Q72" i="1" s="1"/>
  <c r="Q61" i="1"/>
  <c r="Q62" i="1" s="1"/>
  <c r="Q63" i="1" s="1"/>
  <c r="Q64" i="1" s="1"/>
  <c r="Q65" i="1" s="1"/>
  <c r="Q66" i="1" s="1"/>
  <c r="Q56" i="1"/>
  <c r="Q57" i="1" s="1"/>
  <c r="Q58" i="1" s="1"/>
  <c r="Q59" i="1" s="1"/>
  <c r="Q60" i="1" s="1"/>
  <c r="Q50" i="1"/>
  <c r="Q51" i="1" s="1"/>
  <c r="Q52" i="1" s="1"/>
  <c r="Q53" i="1" s="1"/>
  <c r="Q54" i="1" s="1"/>
  <c r="Q55" i="1" s="1"/>
  <c r="Q45" i="1"/>
  <c r="Q46" i="1" s="1"/>
  <c r="Q47" i="1" s="1"/>
  <c r="Q48" i="1" s="1"/>
  <c r="Q49" i="1" s="1"/>
  <c r="Q40" i="1"/>
  <c r="Q41" i="1" s="1"/>
  <c r="Q42" i="1" s="1"/>
  <c r="Q43" i="1" s="1"/>
  <c r="Q44" i="1" s="1"/>
  <c r="Q35" i="1"/>
  <c r="Q36" i="1" s="1"/>
  <c r="Q37" i="1" s="1"/>
  <c r="Q38" i="1" s="1"/>
  <c r="Q39" i="1" s="1"/>
  <c r="Q30" i="1"/>
  <c r="Q31" i="1" s="1"/>
  <c r="Q32" i="1" s="1"/>
  <c r="Q33" i="1" s="1"/>
  <c r="Q34" i="1" s="1"/>
  <c r="Q24" i="1"/>
  <c r="Q25" i="1" s="1"/>
  <c r="Q26" i="1" s="1"/>
  <c r="Q27" i="1" s="1"/>
  <c r="Q28" i="1" s="1"/>
  <c r="Q29" i="1" s="1"/>
  <c r="Q19" i="1"/>
  <c r="Q20" i="1" s="1"/>
  <c r="Q21" i="1" s="1"/>
  <c r="Q22" i="1" s="1"/>
  <c r="Q23" i="1" s="1"/>
  <c r="Q14" i="1"/>
  <c r="Q15" i="1" s="1"/>
  <c r="Q16" i="1" s="1"/>
  <c r="Q17" i="1" s="1"/>
  <c r="Q18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O218" i="1"/>
  <c r="O217" i="1"/>
  <c r="O216" i="1"/>
  <c r="O215" i="1"/>
  <c r="O214" i="1"/>
  <c r="O212" i="1"/>
  <c r="O211" i="1"/>
  <c r="O210" i="1"/>
  <c r="O209" i="1"/>
  <c r="O208" i="1"/>
  <c r="O206" i="1"/>
  <c r="O205" i="1"/>
  <c r="O204" i="1"/>
  <c r="O203" i="1"/>
  <c r="O202" i="1"/>
  <c r="O200" i="1"/>
  <c r="O199" i="1"/>
  <c r="O198" i="1"/>
  <c r="O197" i="1"/>
  <c r="O195" i="1"/>
  <c r="O194" i="1"/>
  <c r="O193" i="1"/>
  <c r="O192" i="1"/>
  <c r="O191" i="1"/>
  <c r="O189" i="1"/>
  <c r="O188" i="1"/>
  <c r="O187" i="1"/>
  <c r="O186" i="1"/>
  <c r="O185" i="1"/>
  <c r="O183" i="1"/>
  <c r="O181" i="1"/>
  <c r="O180" i="1"/>
  <c r="O178" i="1"/>
  <c r="O176" i="1"/>
  <c r="O175" i="1"/>
  <c r="O172" i="1"/>
  <c r="O171" i="1"/>
  <c r="O170" i="1"/>
  <c r="O169" i="1"/>
  <c r="O167" i="1"/>
  <c r="O165" i="1"/>
  <c r="O164" i="1"/>
  <c r="O162" i="1"/>
  <c r="O161" i="1"/>
  <c r="O159" i="1"/>
  <c r="O158" i="1"/>
  <c r="O157" i="1"/>
  <c r="O154" i="1"/>
  <c r="O153" i="1"/>
  <c r="O152" i="1"/>
  <c r="O149" i="1"/>
  <c r="O148" i="1"/>
  <c r="O146" i="1"/>
  <c r="O144" i="1"/>
  <c r="O143" i="1"/>
  <c r="O141" i="1"/>
  <c r="O139" i="1"/>
  <c r="O138" i="1"/>
  <c r="O137" i="1"/>
  <c r="O136" i="1"/>
  <c r="O133" i="1"/>
  <c r="O132" i="1"/>
  <c r="O131" i="1"/>
  <c r="O130" i="1"/>
  <c r="O127" i="1"/>
  <c r="O126" i="1"/>
  <c r="O125" i="1"/>
  <c r="O124" i="1"/>
  <c r="O122" i="1"/>
  <c r="O120" i="1"/>
  <c r="O119" i="1"/>
  <c r="O117" i="1"/>
  <c r="O115" i="1"/>
  <c r="O114" i="1"/>
  <c r="O113" i="1"/>
  <c r="O110" i="1"/>
  <c r="O109" i="1"/>
  <c r="O108" i="1"/>
  <c r="O105" i="1"/>
  <c r="O104" i="1"/>
  <c r="O103" i="1"/>
  <c r="O101" i="1"/>
  <c r="O99" i="1"/>
  <c r="O98" i="1"/>
  <c r="O97" i="1"/>
  <c r="O95" i="1"/>
  <c r="O93" i="1"/>
  <c r="O92" i="1"/>
  <c r="O91" i="1"/>
  <c r="O89" i="1"/>
  <c r="O87" i="1"/>
  <c r="O86" i="1"/>
  <c r="O84" i="1"/>
  <c r="O82" i="1"/>
  <c r="O81" i="1"/>
  <c r="O79" i="1"/>
  <c r="O77" i="1"/>
  <c r="O76" i="1"/>
  <c r="O75" i="1"/>
  <c r="O74" i="1"/>
  <c r="O71" i="1"/>
  <c r="O70" i="1"/>
  <c r="O69" i="1"/>
  <c r="O68" i="1"/>
  <c r="O65" i="1"/>
  <c r="O64" i="1"/>
  <c r="O63" i="1"/>
  <c r="O62" i="1"/>
  <c r="O60" i="1"/>
  <c r="O58" i="1"/>
  <c r="O57" i="1"/>
  <c r="O55" i="1"/>
  <c r="O53" i="1"/>
  <c r="O52" i="1"/>
  <c r="O51" i="1"/>
  <c r="O48" i="1"/>
  <c r="O47" i="1"/>
  <c r="O46" i="1"/>
  <c r="O43" i="1"/>
  <c r="O42" i="1"/>
  <c r="O41" i="1"/>
  <c r="O39" i="1"/>
  <c r="O37" i="1"/>
  <c r="O36" i="1"/>
  <c r="O34" i="1"/>
  <c r="O32" i="1"/>
  <c r="O31" i="1"/>
  <c r="O29" i="1"/>
  <c r="O27" i="1"/>
  <c r="O26" i="1"/>
  <c r="O25" i="1"/>
  <c r="O23" i="1"/>
  <c r="O21" i="1"/>
  <c r="O20" i="1"/>
  <c r="O18" i="1"/>
  <c r="O16" i="1"/>
  <c r="O15" i="1"/>
  <c r="O13" i="1"/>
  <c r="O12" i="1"/>
  <c r="O11" i="1"/>
  <c r="O10" i="1"/>
  <c r="O9" i="1"/>
  <c r="O8" i="1"/>
  <c r="O7" i="1"/>
  <c r="O6" i="1"/>
  <c r="O5" i="1"/>
  <c r="O4" i="1"/>
  <c r="R2" i="1"/>
  <c r="Q2" i="1"/>
  <c r="O2" i="1"/>
  <c r="D17" i="1" l="1"/>
  <c r="O213" i="1"/>
  <c r="O17" i="1" l="1"/>
  <c r="R17" i="1"/>
  <c r="R16" i="1" s="1"/>
  <c r="R15" i="1" s="1"/>
  <c r="R14" i="1" s="1"/>
  <c r="R13" i="1" s="1"/>
  <c r="R12" i="1" s="1"/>
  <c r="R11" i="1" s="1"/>
  <c r="R10" i="1" s="1"/>
  <c r="R9" i="1" s="1"/>
  <c r="R8" i="1" s="1"/>
  <c r="R7" i="1" s="1"/>
  <c r="R6" i="1" s="1"/>
  <c r="R5" i="1" s="1"/>
  <c r="R4" i="1" s="1"/>
  <c r="D182" i="1"/>
  <c r="D177" i="1"/>
  <c r="D173" i="1"/>
  <c r="D166" i="1"/>
  <c r="D155" i="1"/>
  <c r="D150" i="1"/>
  <c r="D145" i="1"/>
  <c r="D140" i="1"/>
  <c r="D134" i="1"/>
  <c r="D128" i="1"/>
  <c r="D116" i="1"/>
  <c r="D111" i="1"/>
  <c r="D106" i="1"/>
  <c r="D100" i="1"/>
  <c r="D94" i="1"/>
  <c r="D78" i="1"/>
  <c r="D72" i="1"/>
  <c r="D66" i="1"/>
  <c r="D54" i="1"/>
  <c r="D49" i="1"/>
  <c r="D44" i="1"/>
  <c r="D38" i="1"/>
  <c r="D33" i="1"/>
  <c r="D28" i="1"/>
  <c r="D22" i="1"/>
  <c r="O207" i="1"/>
  <c r="R28" i="1" l="1"/>
  <c r="R27" i="1" s="1"/>
  <c r="R26" i="1" s="1"/>
  <c r="R25" i="1" s="1"/>
  <c r="R24" i="1" s="1"/>
  <c r="R23" i="1" s="1"/>
  <c r="O28" i="1"/>
  <c r="R38" i="1"/>
  <c r="R37" i="1" s="1"/>
  <c r="R36" i="1" s="1"/>
  <c r="R35" i="1" s="1"/>
  <c r="R34" i="1" s="1"/>
  <c r="O38" i="1"/>
  <c r="O49" i="1"/>
  <c r="R49" i="1"/>
  <c r="R48" i="1" s="1"/>
  <c r="R47" i="1" s="1"/>
  <c r="R46" i="1" s="1"/>
  <c r="R45" i="1" s="1"/>
  <c r="O66" i="1"/>
  <c r="R66" i="1"/>
  <c r="R65" i="1" s="1"/>
  <c r="R64" i="1" s="1"/>
  <c r="R63" i="1" s="1"/>
  <c r="R62" i="1" s="1"/>
  <c r="R61" i="1" s="1"/>
  <c r="R60" i="1" s="1"/>
  <c r="O78" i="1"/>
  <c r="R78" i="1"/>
  <c r="R77" i="1" s="1"/>
  <c r="R76" i="1" s="1"/>
  <c r="R75" i="1" s="1"/>
  <c r="R74" i="1" s="1"/>
  <c r="R73" i="1" s="1"/>
  <c r="R100" i="1"/>
  <c r="R99" i="1" s="1"/>
  <c r="R98" i="1" s="1"/>
  <c r="R97" i="1" s="1"/>
  <c r="R96" i="1" s="1"/>
  <c r="R95" i="1" s="1"/>
  <c r="O100" i="1"/>
  <c r="R111" i="1"/>
  <c r="R110" i="1" s="1"/>
  <c r="R109" i="1" s="1"/>
  <c r="R108" i="1" s="1"/>
  <c r="R107" i="1" s="1"/>
  <c r="O111" i="1"/>
  <c r="R128" i="1"/>
  <c r="R127" i="1" s="1"/>
  <c r="R126" i="1" s="1"/>
  <c r="R125" i="1" s="1"/>
  <c r="R124" i="1" s="1"/>
  <c r="R123" i="1" s="1"/>
  <c r="R122" i="1" s="1"/>
  <c r="O128" i="1"/>
  <c r="R140" i="1"/>
  <c r="R139" i="1" s="1"/>
  <c r="R138" i="1" s="1"/>
  <c r="R137" i="1" s="1"/>
  <c r="R136" i="1" s="1"/>
  <c r="R135" i="1" s="1"/>
  <c r="O140" i="1"/>
  <c r="R150" i="1"/>
  <c r="R149" i="1" s="1"/>
  <c r="R148" i="1" s="1"/>
  <c r="R147" i="1" s="1"/>
  <c r="R146" i="1" s="1"/>
  <c r="O150" i="1"/>
  <c r="R166" i="1"/>
  <c r="R165" i="1" s="1"/>
  <c r="R164" i="1" s="1"/>
  <c r="R163" i="1" s="1"/>
  <c r="R162" i="1" s="1"/>
  <c r="R161" i="1" s="1"/>
  <c r="O166" i="1"/>
  <c r="R177" i="1"/>
  <c r="R176" i="1" s="1"/>
  <c r="R175" i="1" s="1"/>
  <c r="R174" i="1" s="1"/>
  <c r="O177" i="1"/>
  <c r="O22" i="1"/>
  <c r="R22" i="1"/>
  <c r="R21" i="1" s="1"/>
  <c r="R20" i="1" s="1"/>
  <c r="R19" i="1" s="1"/>
  <c r="R18" i="1" s="1"/>
  <c r="R33" i="1"/>
  <c r="R32" i="1" s="1"/>
  <c r="R31" i="1" s="1"/>
  <c r="R30" i="1" s="1"/>
  <c r="R29" i="1" s="1"/>
  <c r="O33" i="1"/>
  <c r="O44" i="1"/>
  <c r="R44" i="1"/>
  <c r="R43" i="1" s="1"/>
  <c r="R42" i="1" s="1"/>
  <c r="R41" i="1" s="1"/>
  <c r="R40" i="1" s="1"/>
  <c r="R39" i="1" s="1"/>
  <c r="O54" i="1"/>
  <c r="R54" i="1"/>
  <c r="R53" i="1" s="1"/>
  <c r="R52" i="1" s="1"/>
  <c r="R51" i="1" s="1"/>
  <c r="R50" i="1" s="1"/>
  <c r="R72" i="1"/>
  <c r="R71" i="1" s="1"/>
  <c r="R70" i="1" s="1"/>
  <c r="R69" i="1" s="1"/>
  <c r="R68" i="1" s="1"/>
  <c r="R67" i="1" s="1"/>
  <c r="O72" i="1"/>
  <c r="R94" i="1"/>
  <c r="R93" i="1" s="1"/>
  <c r="R92" i="1" s="1"/>
  <c r="R91" i="1" s="1"/>
  <c r="R90" i="1" s="1"/>
  <c r="R89" i="1" s="1"/>
  <c r="O94" i="1"/>
  <c r="R106" i="1"/>
  <c r="R105" i="1" s="1"/>
  <c r="R104" i="1" s="1"/>
  <c r="R103" i="1" s="1"/>
  <c r="R102" i="1" s="1"/>
  <c r="R101" i="1" s="1"/>
  <c r="O106" i="1"/>
  <c r="R116" i="1"/>
  <c r="R115" i="1" s="1"/>
  <c r="R114" i="1" s="1"/>
  <c r="R113" i="1" s="1"/>
  <c r="R112" i="1" s="1"/>
  <c r="O116" i="1"/>
  <c r="R134" i="1"/>
  <c r="R133" i="1" s="1"/>
  <c r="R132" i="1" s="1"/>
  <c r="R131" i="1" s="1"/>
  <c r="R130" i="1" s="1"/>
  <c r="R129" i="1" s="1"/>
  <c r="O134" i="1"/>
  <c r="R145" i="1"/>
  <c r="R144" i="1" s="1"/>
  <c r="R143" i="1" s="1"/>
  <c r="R142" i="1" s="1"/>
  <c r="R141" i="1" s="1"/>
  <c r="O145" i="1"/>
  <c r="R155" i="1"/>
  <c r="R154" i="1" s="1"/>
  <c r="R153" i="1" s="1"/>
  <c r="R152" i="1" s="1"/>
  <c r="R151" i="1" s="1"/>
  <c r="O155" i="1"/>
  <c r="R173" i="1"/>
  <c r="R172" i="1" s="1"/>
  <c r="R171" i="1" s="1"/>
  <c r="R170" i="1" s="1"/>
  <c r="R169" i="1" s="1"/>
  <c r="R168" i="1" s="1"/>
  <c r="R167" i="1" s="1"/>
  <c r="O173" i="1"/>
  <c r="R182" i="1"/>
  <c r="R181" i="1" s="1"/>
  <c r="R180" i="1" s="1"/>
  <c r="R179" i="1" s="1"/>
  <c r="R178" i="1" s="1"/>
  <c r="O182" i="1"/>
  <c r="D160" i="1"/>
  <c r="D59" i="1"/>
  <c r="D83" i="1"/>
  <c r="D121" i="1"/>
  <c r="D88" i="1"/>
  <c r="O73" i="1"/>
  <c r="O107" i="1"/>
  <c r="O135" i="1"/>
  <c r="O67" i="1"/>
  <c r="O151" i="1"/>
  <c r="O14" i="1"/>
  <c r="O201" i="1"/>
  <c r="O45" i="1"/>
  <c r="O174" i="1"/>
  <c r="O50" i="1"/>
  <c r="O112" i="1"/>
  <c r="O129" i="1"/>
  <c r="R121" i="1" l="1"/>
  <c r="R120" i="1" s="1"/>
  <c r="R119" i="1" s="1"/>
  <c r="R118" i="1" s="1"/>
  <c r="R117" i="1" s="1"/>
  <c r="O121" i="1"/>
  <c r="O59" i="1"/>
  <c r="R59" i="1"/>
  <c r="R58" i="1" s="1"/>
  <c r="R57" i="1" s="1"/>
  <c r="R56" i="1" s="1"/>
  <c r="R55" i="1" s="1"/>
  <c r="O88" i="1"/>
  <c r="R88" i="1"/>
  <c r="R87" i="1" s="1"/>
  <c r="R86" i="1" s="1"/>
  <c r="R85" i="1" s="1"/>
  <c r="R84" i="1" s="1"/>
  <c r="O83" i="1"/>
  <c r="R83" i="1"/>
  <c r="R82" i="1" s="1"/>
  <c r="R81" i="1" s="1"/>
  <c r="R80" i="1" s="1"/>
  <c r="R79" i="1" s="1"/>
  <c r="R160" i="1"/>
  <c r="R159" i="1" s="1"/>
  <c r="R158" i="1" s="1"/>
  <c r="R157" i="1" s="1"/>
  <c r="R156" i="1" s="1"/>
  <c r="O160" i="1"/>
  <c r="T174" i="1"/>
  <c r="O156" i="1"/>
  <c r="O179" i="1"/>
  <c r="O102" i="1"/>
  <c r="O40" i="1"/>
  <c r="O35" i="1"/>
  <c r="O168" i="1"/>
  <c r="O142" i="1"/>
  <c r="O90" i="1"/>
  <c r="O30" i="1"/>
  <c r="O147" i="1"/>
  <c r="O123" i="1"/>
  <c r="O96" i="1"/>
  <c r="O19" i="1"/>
  <c r="O163" i="1"/>
  <c r="O24" i="1"/>
  <c r="O196" i="1"/>
  <c r="O61" i="1"/>
  <c r="T179" i="1" l="1"/>
  <c r="T168" i="1"/>
  <c r="O118" i="1"/>
  <c r="O85" i="1"/>
  <c r="O56" i="1"/>
  <c r="O80" i="1"/>
  <c r="O190" i="1"/>
  <c r="T163" i="1" l="1"/>
  <c r="O184" i="1"/>
  <c r="T213" i="1" l="1"/>
  <c r="T207" i="1" l="1"/>
  <c r="T156" i="1"/>
  <c r="T201" i="1" l="1"/>
  <c r="T151" i="1"/>
  <c r="T196" i="1" l="1"/>
  <c r="T147" i="1"/>
  <c r="T142" i="1" l="1"/>
  <c r="T190" i="1" l="1"/>
  <c r="T184" i="1" l="1"/>
  <c r="T135" i="1" l="1"/>
  <c r="T129" i="1" l="1"/>
  <c r="T123" i="1" l="1"/>
  <c r="T118" i="1" l="1"/>
  <c r="T112" i="1" l="1"/>
  <c r="T107" i="1" l="1"/>
  <c r="T102" i="1" l="1"/>
  <c r="T96" i="1" l="1"/>
  <c r="T90" i="1" l="1"/>
  <c r="T85" i="1" l="1"/>
  <c r="T80" i="1" l="1"/>
  <c r="T73" i="1" l="1"/>
  <c r="T67" i="1" l="1"/>
  <c r="T61" i="1" l="1"/>
  <c r="T56" i="1" l="1"/>
  <c r="T50" i="1" l="1"/>
  <c r="T45" i="1" l="1"/>
  <c r="T40" i="1" l="1"/>
  <c r="T35" i="1" l="1"/>
  <c r="T30" i="1" l="1"/>
  <c r="T24" i="1" l="1"/>
  <c r="T19" i="1" l="1"/>
  <c r="T14" i="1" l="1"/>
  <c r="T1" i="1" s="1"/>
</calcChain>
</file>

<file path=xl/sharedStrings.xml><?xml version="1.0" encoding="utf-8"?>
<sst xmlns="http://schemas.openxmlformats.org/spreadsheetml/2006/main" count="755" uniqueCount="115">
  <si>
    <t>Желтым цветом отмечено количество менее 5</t>
  </si>
  <si>
    <t/>
  </si>
  <si>
    <t>2XL</t>
  </si>
  <si>
    <t>L</t>
  </si>
  <si>
    <t>цвет</t>
  </si>
  <si>
    <t>XS</t>
  </si>
  <si>
    <t>S</t>
  </si>
  <si>
    <t>M</t>
  </si>
  <si>
    <t>XL</t>
  </si>
  <si>
    <t>Стараяцена</t>
  </si>
  <si>
    <t>Зеленым цветом отмечено количество больше 5</t>
  </si>
  <si>
    <t>Новая цена</t>
  </si>
  <si>
    <t>3XL</t>
  </si>
  <si>
    <t>мультиколор</t>
  </si>
  <si>
    <t>S/M</t>
  </si>
  <si>
    <t>L/XL</t>
  </si>
  <si>
    <t>2/3XL</t>
  </si>
  <si>
    <t>4XL</t>
  </si>
  <si>
    <t>черный</t>
  </si>
  <si>
    <t xml:space="preserve">  Искусственный шелк</t>
  </si>
  <si>
    <t xml:space="preserve">  Зимняя вишня</t>
  </si>
  <si>
    <t>Зимняя вишня</t>
  </si>
  <si>
    <t>зимняя вишня</t>
  </si>
  <si>
    <t>терракот</t>
  </si>
  <si>
    <t xml:space="preserve">  Хлопок и вискоза</t>
  </si>
  <si>
    <t>темно-синий</t>
  </si>
  <si>
    <t>молочный</t>
  </si>
  <si>
    <t>белый</t>
  </si>
  <si>
    <t>бордовый</t>
  </si>
  <si>
    <t>синий</t>
  </si>
  <si>
    <t>Фиона</t>
  </si>
  <si>
    <t>валери</t>
  </si>
  <si>
    <t>полоска</t>
  </si>
  <si>
    <t>Мишель</t>
  </si>
  <si>
    <t>красный</t>
  </si>
  <si>
    <t>Ангелина</t>
  </si>
  <si>
    <t>Free</t>
  </si>
  <si>
    <t>розовый</t>
  </si>
  <si>
    <t>Блузы</t>
  </si>
  <si>
    <t>мирель</t>
  </si>
  <si>
    <t xml:space="preserve">    Фиона</t>
  </si>
  <si>
    <t xml:space="preserve">    Валери</t>
  </si>
  <si>
    <t xml:space="preserve">    Блузы</t>
  </si>
  <si>
    <t xml:space="preserve">     Анжелина</t>
  </si>
  <si>
    <t xml:space="preserve">    Лиссабон</t>
  </si>
  <si>
    <t xml:space="preserve">    Мирель</t>
  </si>
  <si>
    <t xml:space="preserve">  Натуральный шелк</t>
  </si>
  <si>
    <t>Лиссабон</t>
  </si>
  <si>
    <t>Ганг</t>
  </si>
  <si>
    <t>оливковый</t>
  </si>
  <si>
    <t>шампань/син</t>
  </si>
  <si>
    <t xml:space="preserve">  Дива</t>
  </si>
  <si>
    <t>Дива</t>
  </si>
  <si>
    <t xml:space="preserve">  Мишель</t>
  </si>
  <si>
    <t xml:space="preserve">  Джулия Перец</t>
  </si>
  <si>
    <t>Джулия Перец</t>
  </si>
  <si>
    <t>черный перец</t>
  </si>
  <si>
    <t>изумрудный перец</t>
  </si>
  <si>
    <t>7073t</t>
  </si>
  <si>
    <t xml:space="preserve">  Тропикана</t>
  </si>
  <si>
    <t>Тропикана</t>
  </si>
  <si>
    <t>бежевый</t>
  </si>
  <si>
    <t>ванильный</t>
  </si>
  <si>
    <t>шафрановый</t>
  </si>
  <si>
    <t xml:space="preserve">    Барселона</t>
  </si>
  <si>
    <t>барселона</t>
  </si>
  <si>
    <t xml:space="preserve">  Корейское белье</t>
  </si>
  <si>
    <t>слива</t>
  </si>
  <si>
    <t>F</t>
  </si>
  <si>
    <t>087-1</t>
  </si>
  <si>
    <t>087-2</t>
  </si>
  <si>
    <t>111-1</t>
  </si>
  <si>
    <t>501-3</t>
  </si>
  <si>
    <t xml:space="preserve">  Черри</t>
  </si>
  <si>
    <t>Черри</t>
  </si>
  <si>
    <t>231-1</t>
  </si>
  <si>
    <t>271-1</t>
  </si>
  <si>
    <t>Трусы P-87</t>
  </si>
  <si>
    <t>Трусы 7271</t>
  </si>
  <si>
    <t>Трусы 7231</t>
  </si>
  <si>
    <t>Трусы Paris</t>
  </si>
  <si>
    <t>Панталоны 3501</t>
  </si>
  <si>
    <r>
      <t xml:space="preserve">    
      Пижамный комплект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из топа на тонких бретельках и шорт, выполненный из ажурного кружева Шантильи. Лиф топа украшен атласным бантиком и золотистой подвеской в форме сердечка со стразами.
    Состав: 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</si>
  <si>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       
   Кружевная эластичная подвязка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, декорированная элементом в виде букетика из розочек.
    Состав: 
</t>
    </r>
    <r>
      <rPr>
        <b/>
        <sz val="12"/>
        <color theme="1"/>
        <rFont val="Arial"/>
        <family val="2"/>
        <charset val="204"/>
      </rPr>
      <t>95% полиэстер, 5% эластан</t>
    </r>
  </si>
  <si>
    <r>
      <t xml:space="preserve">    
    Женственная блузка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с оригинальным коротким рукавчиком выполнена с центральной застежкой из принтованного полотна. Воротник блузки выполнен в виде пышной стойки с завязкой.
    Состав: 
</t>
    </r>
    <r>
      <rPr>
        <b/>
        <sz val="12"/>
        <color theme="1"/>
        <rFont val="Arial"/>
        <family val="2"/>
        <charset val="204"/>
      </rPr>
      <t>молочный: 100% хлопок черный: 100% полиэстер</t>
    </r>
  </si>
  <si>
    <r>
      <t xml:space="preserve">      
    Романтичная блузка </t>
    </r>
    <r>
      <rPr>
        <b/>
        <i/>
        <sz val="12"/>
        <color theme="1"/>
        <rFont val="Arial"/>
        <family val="2"/>
        <charset val="204"/>
      </rPr>
      <t xml:space="preserve">Mia-Amore </t>
    </r>
    <r>
      <rPr>
        <sz val="12"/>
        <color theme="1"/>
        <rFont val="Arial"/>
        <family val="2"/>
        <charset val="204"/>
      </rPr>
      <t xml:space="preserve">с коротким рукавом выполнена из легкой принтованной ткани. Блузку украшают рукава-крылышки и волнистая рюша с завязкой по горловине.
    Состав: 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</si>
  <si>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
    Состав: 
</t>
    </r>
    <r>
      <rPr>
        <b/>
        <sz val="12"/>
        <color theme="1"/>
        <rFont val="Arial"/>
        <family val="2"/>
        <charset val="204"/>
      </rPr>
      <t>100 % полиэстр</t>
    </r>
    <r>
      <rPr>
        <sz val="12"/>
        <color theme="1"/>
        <rFont val="Arial"/>
        <family val="2"/>
        <charset val="204"/>
      </rPr>
      <t xml:space="preserve">
</t>
    </r>
  </si>
  <si>
    <r>
      <t xml:space="preserve">     Женственное и романтичное платье</t>
    </r>
    <r>
      <rPr>
        <b/>
        <i/>
        <sz val="12"/>
        <color theme="1"/>
        <rFont val="Arial"/>
        <family val="2"/>
        <charset val="204"/>
      </rPr>
      <t xml:space="preserve"> Mia-Amore </t>
    </r>
    <r>
      <rPr>
        <sz val="12"/>
        <color theme="1"/>
        <rFont val="Arial"/>
        <family val="2"/>
        <charset val="204"/>
      </rPr>
      <t xml:space="preserve">с коротким рукавом и отрезное по талии выполнено из принтованного искусственного шелка. Горловина и линия талии декорированы контрастным кантом, по низу рукава отделаны контрастным атласом. В боковом шве платья есть потайная молния, что обеспечивает великолепную посадку по фигуре.
    Состав: 
</t>
    </r>
    <r>
      <rPr>
        <b/>
        <sz val="12"/>
        <color theme="1"/>
        <rFont val="Arial"/>
        <family val="2"/>
        <charset val="204"/>
      </rPr>
      <t>полиэстер 100%</t>
    </r>
  </si>
  <si>
    <r>
      <t xml:space="preserve">   
    Приталеннное платье до колена</t>
    </r>
    <r>
      <rPr>
        <b/>
        <i/>
        <sz val="12"/>
        <color theme="1"/>
        <rFont val="Arial"/>
        <family val="2"/>
        <charset val="204"/>
      </rPr>
      <t xml:space="preserve"> Mia-Amore</t>
    </r>
    <r>
      <rPr>
        <sz val="12"/>
        <color theme="1"/>
        <rFont val="Arial"/>
        <family val="2"/>
        <charset val="204"/>
      </rPr>
      <t xml:space="preserve"> с длинными рукавами и застежкой на металлическую декоративную молнию на спинке. Отрезное платье по талии, с юбкой А-образного силуэта выполнено из полосатой ткани и декорирована контрастной плотной тесьмой в тон синей полоске.
    Состав: 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</si>
  <si>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   
    Приталеннное платье</t>
    </r>
    <r>
      <rPr>
        <b/>
        <i/>
        <sz val="12"/>
        <color theme="1"/>
        <rFont val="Arial"/>
        <family val="2"/>
        <charset val="204"/>
      </rPr>
      <t xml:space="preserve"> Mia-Amore</t>
    </r>
    <r>
      <rPr>
        <sz val="12"/>
        <color theme="1"/>
        <rFont val="Arial"/>
        <family val="2"/>
        <charset val="204"/>
      </rPr>
      <t xml:space="preserve"> с короткими рукавами длиной чуть ниже колена с ассиметричным низом и застежкой на молнию в боковом шве. Приталенный силуэт подчеркивает пышный бант. *Платье в ванильном цвете выполнено с подкладкой из вискозы.
    Состав: 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</si>
  <si>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  
   Юбка-карандаш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с посадкой на талии и длиной до колена, на подкладке, зауженная к низу, на спинке центральный шов с молнией и разрезом.
    Состав: 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</si>
  <si>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   
    Льняная пышная юбка</t>
    </r>
    <r>
      <rPr>
        <b/>
        <i/>
        <sz val="12"/>
        <color theme="1"/>
        <rFont val="Arial"/>
        <family val="2"/>
        <charset val="204"/>
      </rPr>
      <t xml:space="preserve"> Mia-Amore</t>
    </r>
    <r>
      <rPr>
        <sz val="12"/>
        <color theme="1"/>
        <rFont val="Arial"/>
        <family val="2"/>
        <charset val="204"/>
      </rPr>
      <t xml:space="preserve"> ниже колен с посадкой на талии имеет спереди застежку на пуговицы. Юбка декорирована широким поясом и большими накладными карманами.
    Состав: 
</t>
    </r>
    <r>
      <rPr>
        <b/>
        <sz val="12"/>
        <color theme="1"/>
        <rFont val="Arial"/>
        <family val="2"/>
        <charset val="204"/>
      </rPr>
      <t>55% лен, 45% хлопок</t>
    </r>
    <r>
      <rPr>
        <sz val="12"/>
        <color theme="1"/>
        <rFont val="Arial"/>
        <family val="2"/>
        <charset val="204"/>
      </rPr>
      <t xml:space="preserve">
</t>
    </r>
  </si>
  <si>
    <r>
      <t xml:space="preserve">
    Состав:
</t>
    </r>
    <r>
      <rPr>
        <b/>
        <sz val="12"/>
        <color theme="1"/>
        <rFont val="Arial"/>
        <family val="2"/>
        <charset val="204"/>
      </rPr>
      <t>100% хлопок</t>
    </r>
  </si>
  <si>
    <r>
      <t xml:space="preserve">
    Состав:
</t>
    </r>
    <r>
      <rPr>
        <b/>
        <sz val="12"/>
        <color theme="1"/>
        <rFont val="Arial"/>
        <family val="2"/>
        <charset val="204"/>
      </rPr>
      <t>100% хлопок</t>
    </r>
  </si>
  <si>
    <r>
      <t xml:space="preserve">
    Женственное платье прилегающего силуэта</t>
    </r>
    <r>
      <rPr>
        <b/>
        <i/>
        <sz val="12"/>
        <color theme="1"/>
        <rFont val="Arial"/>
        <family val="2"/>
        <charset val="204"/>
      </rPr>
      <t xml:space="preserve"> Mia-Amore</t>
    </r>
    <r>
      <rPr>
        <sz val="12"/>
        <color theme="1"/>
        <rFont val="Arial"/>
        <family val="2"/>
        <charset val="204"/>
      </rPr>
      <t xml:space="preserve"> выполнено из эластичного полотна с длинными рукавами и воротником стойкой. 
    Состав:
</t>
    </r>
    <r>
      <rPr>
        <b/>
        <sz val="12"/>
        <color theme="1"/>
        <rFont val="Arial"/>
        <family val="2"/>
        <charset val="204"/>
      </rPr>
      <t>95% вискоза, 5% спандекс</t>
    </r>
  </si>
  <si>
    <t xml:space="preserve">
    Панталоны Lolita 3501
   </t>
  </si>
  <si>
    <t xml:space="preserve">
    Трусы Lolita "Paris"
   </t>
  </si>
  <si>
    <t xml:space="preserve">
    Трусы 7231 Lolita
   </t>
  </si>
  <si>
    <t xml:space="preserve">
    Трусы 7271 Lolita
   </t>
  </si>
  <si>
    <t xml:space="preserve">
    Трусы P-87 L,XL Lolita
   </t>
  </si>
  <si>
    <t xml:space="preserve">
    Трусы P-87 2XL,3XL Lolita
   </t>
  </si>
  <si>
    <r>
      <t xml:space="preserve">
    Повседневный и очень нарядный топ</t>
    </r>
    <r>
      <rPr>
        <b/>
        <i/>
        <sz val="12"/>
        <color theme="1"/>
        <rFont val="Arial"/>
        <family val="2"/>
        <charset val="204"/>
      </rPr>
      <t xml:space="preserve"> Mia-Amore</t>
    </r>
    <r>
      <rPr>
        <sz val="12"/>
        <color theme="1"/>
        <rFont val="Arial"/>
        <family val="2"/>
        <charset val="204"/>
      </rPr>
      <t xml:space="preserve"> с коротким рукавом выполнен из принтованного искусственного атласного шелка.
    Состав:
</t>
    </r>
    <r>
      <rPr>
        <b/>
        <sz val="12"/>
        <color theme="1"/>
        <rFont val="Arial"/>
        <family val="2"/>
        <charset val="204"/>
      </rPr>
      <t>полиэстер 100%</t>
    </r>
  </si>
  <si>
    <r>
      <t xml:space="preserve">
    Короткий запашной халат-кимоно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с широкими рукавами, выполнен из двух видов принтованного искусственного шелка. Контрастный кант в виде отделки по линии притачивания манжет и по линии борта изделия. По бокам обработаны карманы.
    Состав: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</si>
  <si>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
    Короткий халат </t>
    </r>
    <r>
      <rPr>
        <b/>
        <i/>
        <sz val="12"/>
        <color theme="1"/>
        <rFont val="Arial"/>
        <family val="2"/>
        <charset val="204"/>
      </rPr>
      <t>Mia-Mella</t>
    </r>
    <r>
      <rPr>
        <sz val="12"/>
        <color theme="1"/>
        <rFont val="Arial"/>
        <family val="2"/>
        <charset val="204"/>
      </rPr>
      <t xml:space="preserve"> с рукавами 3/4 выполнен из принтованного искусственного шелкового полотна с атласным блеском. Низ рукавов и борт халата декорированы контрастным кантом. Халат на запахе с поясом, в боковых швах есть карманы.
    Состав: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</si>
  <si>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    
    Оригинальная блузка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выполнена из хлопковой принтованной ткани. Блузка комбинирует в себе два вида расцветки - белый и синий цвет. Талию подчеркивает отрезной пояс. Короткие рукава украшают контрастные манжеты.
    Состав: 
</t>
    </r>
    <r>
      <rPr>
        <b/>
        <sz val="12"/>
        <color theme="1"/>
        <rFont val="Arial"/>
        <family val="2"/>
        <charset val="204"/>
      </rPr>
      <t>100% хлопок</t>
    </r>
  </si>
  <si>
    <r>
      <t xml:space="preserve">     
    Классический короткий запашной халат</t>
    </r>
    <r>
      <rPr>
        <b/>
        <i/>
        <sz val="12"/>
        <color theme="1"/>
        <rFont val="Arial"/>
        <family val="2"/>
        <charset val="204"/>
      </rPr>
      <t xml:space="preserve"> Mia-Amore </t>
    </r>
    <r>
      <rPr>
        <sz val="12"/>
        <color theme="1"/>
        <rFont val="Arial"/>
        <family val="2"/>
        <charset val="204"/>
      </rPr>
      <t xml:space="preserve">с рукавом ¾ , выполнен из комбинации двух видов принтованного атласа. Контрастный кант расположен по линии борта. По бокам 
обработаны карманы.
    Состав: 
</t>
    </r>
    <r>
      <rPr>
        <b/>
        <sz val="12"/>
        <color theme="1"/>
        <rFont val="Arial"/>
        <family val="2"/>
        <charset val="204"/>
      </rPr>
      <t>полиэстер 100%</t>
    </r>
  </si>
  <si>
    <r>
      <t xml:space="preserve">
    Состав: 
</t>
    </r>
    <r>
      <rPr>
        <b/>
        <sz val="12"/>
        <color theme="1"/>
        <rFont val="Arial"/>
        <family val="2"/>
        <charset val="204"/>
      </rPr>
      <t>100 % полиэстр</t>
    </r>
    <r>
      <rPr>
        <sz val="12"/>
        <color theme="1"/>
        <rFont val="Arial"/>
        <family val="2"/>
        <charset val="204"/>
      </rPr>
      <t xml:space="preserve">
</t>
    </r>
  </si>
  <si>
    <r>
      <t xml:space="preserve">
    Состав: 
</t>
    </r>
    <r>
      <rPr>
        <b/>
        <sz val="12"/>
        <color theme="1"/>
        <rFont val="Arial"/>
        <family val="2"/>
        <charset val="204"/>
      </rPr>
      <t>100 % полиэстр</t>
    </r>
    <r>
      <rPr>
        <sz val="12"/>
        <color theme="1"/>
        <rFont val="Arial"/>
        <family val="2"/>
        <charset val="204"/>
      </rPr>
      <t xml:space="preserve">
</t>
    </r>
  </si>
  <si>
    <r>
      <t xml:space="preserve">
    Халат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длиной до колен с центральной застежкой на пуговицы и с рукавами длиной ¾ выполнен из принтованного двухцветного искусственного шелка. Борт, воротник, рукава и карман рубашки украшены белым кружевом. Комплектуется поясом. 
    Состав:
</t>
    </r>
    <r>
      <rPr>
        <b/>
        <sz val="12"/>
        <color theme="1"/>
        <rFont val="Arial"/>
        <family val="2"/>
        <charset val="204"/>
      </rPr>
      <t>100% полиэстер</t>
    </r>
  </si>
  <si>
    <r>
      <t xml:space="preserve">       
   Кружевная эластичная подвязка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, декорированная элементом в виде букетика из розочек.
    Состав: 
</t>
    </r>
    <r>
      <rPr>
        <b/>
        <sz val="12"/>
        <color theme="1"/>
        <rFont val="Arial"/>
        <family val="2"/>
        <charset val="204"/>
      </rPr>
      <t>95% полиэстер, 5% эластан</t>
    </r>
  </si>
  <si>
    <r>
      <t xml:space="preserve">    
    Женственная блузка </t>
    </r>
    <r>
      <rPr>
        <b/>
        <i/>
        <sz val="12"/>
        <color theme="1"/>
        <rFont val="Arial"/>
        <family val="2"/>
        <charset val="204"/>
      </rPr>
      <t>Mia-Amore</t>
    </r>
    <r>
      <rPr>
        <sz val="12"/>
        <color theme="1"/>
        <rFont val="Arial"/>
        <family val="2"/>
        <charset val="204"/>
      </rPr>
      <t xml:space="preserve"> с оригинальным коротким рукавчиком выполнена с центральной застежкой из принтованного полотна. Воротник блузки выполнен в виде пышной стойки с завязкой.
    Состав: 
</t>
    </r>
    <r>
      <rPr>
        <b/>
        <sz val="12"/>
        <color theme="1"/>
        <rFont val="Arial"/>
        <family val="2"/>
        <charset val="204"/>
      </rPr>
      <t>молочный: 100% хлопок черный: 100% полиэстер</t>
    </r>
  </si>
  <si>
    <r>
      <t xml:space="preserve">                           
    Состав: 
</t>
    </r>
    <r>
      <rPr>
        <b/>
        <sz val="12"/>
        <color theme="1"/>
        <rFont val="Arial"/>
        <family val="2"/>
        <charset val="204"/>
      </rPr>
      <t>100 % полиэстр</t>
    </r>
    <r>
      <rPr>
        <sz val="12"/>
        <color theme="1"/>
        <rFont val="Arial"/>
        <family val="2"/>
        <charset val="204"/>
      </rPr>
      <t xml:space="preserve">
</t>
    </r>
  </si>
  <si>
    <r>
      <t xml:space="preserve">     
    Классический короткий запашной халат</t>
    </r>
    <r>
      <rPr>
        <b/>
        <i/>
        <sz val="12"/>
        <color theme="1"/>
        <rFont val="Arial"/>
        <family val="2"/>
        <charset val="204"/>
      </rPr>
      <t xml:space="preserve"> Mia-Amore </t>
    </r>
    <r>
      <rPr>
        <sz val="12"/>
        <color theme="1"/>
        <rFont val="Arial"/>
        <family val="2"/>
        <charset val="204"/>
      </rPr>
      <t xml:space="preserve">с рукавом ¾ , выполнен из комбинации двух видов принтованного атласа. Контрастный кант расположен по линии борта. По бокам 
обработаны карманы.
     Состав: 
</t>
    </r>
    <r>
      <rPr>
        <b/>
        <sz val="12"/>
        <color theme="1"/>
        <rFont val="Arial"/>
        <family val="2"/>
        <charset val="204"/>
      </rPr>
      <t>полиэстер 100%</t>
    </r>
  </si>
  <si>
    <r>
      <t xml:space="preserve">
    Состав: 
</t>
    </r>
    <r>
      <rPr>
        <b/>
        <sz val="12"/>
        <color theme="1"/>
        <rFont val="Arial"/>
        <family val="2"/>
        <charset val="204"/>
      </rPr>
      <t>100 % полиэстр</t>
    </r>
    <r>
      <rPr>
        <sz val="12"/>
        <color theme="1"/>
        <rFont val="Arial"/>
        <family val="2"/>
        <charset val="204"/>
      </rPr>
      <t xml:space="preserve">
</t>
    </r>
  </si>
  <si>
    <r>
      <t xml:space="preserve">     Женственное и романтичное платье</t>
    </r>
    <r>
      <rPr>
        <b/>
        <i/>
        <sz val="12"/>
        <color theme="1"/>
        <rFont val="Arial"/>
        <family val="2"/>
        <charset val="204"/>
      </rPr>
      <t xml:space="preserve"> Mia-Amore </t>
    </r>
    <r>
      <rPr>
        <sz val="12"/>
        <color theme="1"/>
        <rFont val="Arial"/>
        <family val="2"/>
        <charset val="204"/>
      </rPr>
      <t xml:space="preserve">с коротким рукавом и отрезное по талии выполнено из принтованного искусственного шелка. Горловина и линия талии декорированы контрастным кантом, по низу рукава отделаны контрастным атласом. В боковом шве платья есть потайная молния, что обеспечивает великолепную посадку по фигуре.
    Состав: 
</t>
    </r>
    <r>
      <rPr>
        <b/>
        <sz val="12"/>
        <color theme="1"/>
        <rFont val="Arial"/>
        <family val="2"/>
        <charset val="204"/>
      </rPr>
      <t>полиэстер 100%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</si>
</sst>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&quot;р.&quot;_-;\-* #,##0&quot;р.&quot;_-;_-* &quot;-&quot;&quot;р.&quot;_-;_-@_-"/>
    <numFmt numFmtId="166" formatCode="#,##0&quot;р.&quot;"/>
    <numFmt numFmtId="167" formatCode="#,##0\ &quot;₽&quot;"/>
  </numFmts>
  <fonts count="47">
    <font>
      <sz val="10"/>
      <name val="Arial Cyr"/>
      <charset val="204"/>
    </font>
    <font>
      <sz val="13"/>
      <name val="Arial"/>
      <family val="2"/>
      <charset val="204"/>
    </font>
    <font>
      <sz val="12"/>
      <color indexed="8"/>
      <name val="Arial"/>
      <family val="2"/>
      <charset val="204"/>
    </font>
    <font>
      <i/>
      <sz val="18"/>
      <color indexed="8"/>
      <name val="Arial"/>
      <family val="2"/>
      <charset val="204"/>
    </font>
    <font>
      <b/>
      <sz val="13"/>
      <color indexed="4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trike/>
      <sz val="11"/>
      <color indexed="3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u/>
      <sz val="10"/>
      <color theme="10"/>
      <name val="Arial Cyr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i/>
      <sz val="20"/>
      <color theme="4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trike/>
      <sz val="11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2"/>
      <color theme="0"/>
      <name val="Arial"/>
      <family val="2"/>
      <charset val="204"/>
    </font>
    <font>
      <sz val="13"/>
      <color theme="0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b/>
      <i/>
      <sz val="26"/>
      <color theme="3"/>
      <name val="Arial"/>
      <family val="2"/>
      <charset val="204"/>
    </font>
    <font>
      <b/>
      <i/>
      <sz val="26"/>
      <color theme="1"/>
      <name val="Arial"/>
      <family val="2"/>
      <charset val="204"/>
    </font>
    <font>
      <sz val="13"/>
      <color theme="0" tint="-0.249977111117893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indexed="8"/>
      <name val="6201"/>
      <charset val="204"/>
    </font>
    <font>
      <b/>
      <strike/>
      <sz val="11"/>
      <color theme="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20"/>
      <color rgb="FF254061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trike/>
      <sz val="11"/>
      <color rgb="FF0070C0"/>
      <name val="Arial"/>
      <family val="2"/>
      <charset val="204"/>
    </font>
    <font>
      <b/>
      <sz val="11"/>
      <color theme="1"/>
      <name val="Bernard MT Condensed"/>
      <family val="1"/>
    </font>
    <font>
      <sz val="11"/>
      <color theme="0"/>
      <name val="Calibri"/>
      <family val="2"/>
      <charset val="204"/>
      <scheme val="minor"/>
    </font>
    <font>
      <b/>
      <sz val="16"/>
      <color indexed="10"/>
      <name val="Arial"/>
      <family val="2"/>
      <charset val="204"/>
    </font>
    <font>
      <sz val="16"/>
      <name val="Arial Cyr"/>
      <charset val="204"/>
    </font>
    <font>
      <b/>
      <sz val="12"/>
      <color indexed="10"/>
      <name val="Arial"/>
      <family val="2"/>
    </font>
    <font>
      <sz val="13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u/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11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6EFCE"/>
      </patternFill>
    </fill>
    <fill>
      <patternFill patternType="solid">
        <fgColor rgb="FFF2DCDB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5" fillId="3" borderId="0" applyNumberFormat="0" applyBorder="0" applyAlignment="0" applyProtection="0"/>
  </cellStyleXfs>
  <cellXfs count="157">
    <xf numFmtId="0" fontId="0" fillId="0" borderId="0" xfId="0"/>
    <xf numFmtId="0" fontId="0" fillId="0" borderId="0" xfId="0" applyFill="1" applyBorder="1" applyProtection="1"/>
    <xf numFmtId="0" fontId="0" fillId="5" borderId="0" xfId="0" applyFill="1" applyBorder="1" applyAlignment="1" applyProtection="1">
      <alignment horizontal="left"/>
    </xf>
    <xf numFmtId="0" fontId="1" fillId="5" borderId="0" xfId="0" applyFont="1" applyFill="1" applyBorder="1" applyAlignment="1" applyProtection="1"/>
    <xf numFmtId="0" fontId="5" fillId="5" borderId="5" xfId="0" applyFont="1" applyFill="1" applyBorder="1" applyAlignment="1" applyProtection="1">
      <alignment horizontal="right" vertical="top"/>
    </xf>
    <xf numFmtId="0" fontId="5" fillId="5" borderId="6" xfId="0" applyFont="1" applyFill="1" applyBorder="1" applyAlignment="1" applyProtection="1">
      <alignment horizontal="right" vertical="top"/>
    </xf>
    <xf numFmtId="0" fontId="5" fillId="5" borderId="7" xfId="0" applyFont="1" applyFill="1" applyBorder="1" applyAlignment="1" applyProtection="1">
      <alignment horizontal="right" vertical="top"/>
    </xf>
    <xf numFmtId="0" fontId="0" fillId="5" borderId="0" xfId="0" applyFill="1" applyProtection="1"/>
    <xf numFmtId="0" fontId="0" fillId="0" borderId="0" xfId="0" applyProtection="1"/>
    <xf numFmtId="0" fontId="21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/>
    <xf numFmtId="165" fontId="0" fillId="5" borderId="0" xfId="0" applyNumberFormat="1" applyFill="1" applyProtection="1"/>
    <xf numFmtId="0" fontId="0" fillId="7" borderId="4" xfId="0" applyFill="1" applyBorder="1" applyProtection="1"/>
    <xf numFmtId="0" fontId="17" fillId="6" borderId="12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top"/>
    </xf>
    <xf numFmtId="0" fontId="24" fillId="4" borderId="12" xfId="0" applyFont="1" applyFill="1" applyBorder="1" applyAlignment="1" applyProtection="1">
      <alignment vertical="center"/>
    </xf>
    <xf numFmtId="0" fontId="24" fillId="4" borderId="13" xfId="0" applyFont="1" applyFill="1" applyBorder="1" applyAlignment="1" applyProtection="1">
      <alignment vertical="center"/>
    </xf>
    <xf numFmtId="0" fontId="25" fillId="4" borderId="13" xfId="0" applyFont="1" applyFill="1" applyBorder="1" applyAlignment="1" applyProtection="1">
      <alignment vertical="center"/>
    </xf>
    <xf numFmtId="0" fontId="17" fillId="6" borderId="8" xfId="0" applyFont="1" applyFill="1" applyBorder="1" applyAlignment="1" applyProtection="1">
      <alignment horizontal="left" vertical="center"/>
    </xf>
    <xf numFmtId="0" fontId="0" fillId="6" borderId="9" xfId="0" applyFill="1" applyBorder="1" applyProtection="1"/>
    <xf numFmtId="0" fontId="2" fillId="2" borderId="4" xfId="0" applyFont="1" applyFill="1" applyBorder="1" applyProtection="1"/>
    <xf numFmtId="0" fontId="0" fillId="2" borderId="4" xfId="0" applyFill="1" applyBorder="1" applyProtection="1"/>
    <xf numFmtId="0" fontId="0" fillId="5" borderId="0" xfId="0" applyFill="1" applyBorder="1" applyAlignment="1" applyProtection="1">
      <alignment horizontal="center"/>
    </xf>
    <xf numFmtId="167" fontId="9" fillId="5" borderId="0" xfId="0" applyNumberFormat="1" applyFont="1" applyFill="1" applyBorder="1" applyAlignment="1" applyProtection="1">
      <alignment horizontal="center" vertical="center" wrapText="1"/>
    </xf>
    <xf numFmtId="167" fontId="19" fillId="5" borderId="0" xfId="0" applyNumberFormat="1" applyFont="1" applyFill="1" applyBorder="1" applyAlignment="1" applyProtection="1">
      <alignment horizontal="center" vertical="center" wrapText="1"/>
    </xf>
    <xf numFmtId="165" fontId="3" fillId="5" borderId="0" xfId="0" applyNumberFormat="1" applyFont="1" applyFill="1" applyBorder="1" applyAlignment="1" applyProtection="1">
      <alignment horizontal="right" vertical="center"/>
    </xf>
    <xf numFmtId="0" fontId="2" fillId="2" borderId="17" xfId="0" applyFont="1" applyFill="1" applyBorder="1" applyProtection="1"/>
    <xf numFmtId="0" fontId="0" fillId="2" borderId="17" xfId="0" applyFill="1" applyBorder="1" applyProtection="1"/>
    <xf numFmtId="0" fontId="26" fillId="8" borderId="0" xfId="0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right" vertical="top"/>
    </xf>
    <xf numFmtId="0" fontId="5" fillId="5" borderId="9" xfId="0" applyFont="1" applyFill="1" applyBorder="1" applyAlignment="1" applyProtection="1">
      <alignment horizontal="left" vertical="top"/>
    </xf>
    <xf numFmtId="0" fontId="17" fillId="6" borderId="13" xfId="0" applyFont="1" applyFill="1" applyBorder="1" applyAlignment="1" applyProtection="1">
      <alignment horizontal="left" vertical="center"/>
    </xf>
    <xf numFmtId="0" fontId="22" fillId="5" borderId="0" xfId="0" applyFont="1" applyFill="1" applyBorder="1" applyAlignment="1" applyProtection="1"/>
    <xf numFmtId="167" fontId="29" fillId="5" borderId="0" xfId="0" applyNumberFormat="1" applyFont="1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left"/>
    </xf>
    <xf numFmtId="0" fontId="1" fillId="5" borderId="13" xfId="0" applyFont="1" applyFill="1" applyBorder="1" applyAlignment="1" applyProtection="1"/>
    <xf numFmtId="0" fontId="0" fillId="0" borderId="13" xfId="0" applyFill="1" applyBorder="1" applyProtection="1"/>
    <xf numFmtId="167" fontId="9" fillId="5" borderId="18" xfId="0" applyNumberFormat="1" applyFont="1" applyFill="1" applyBorder="1" applyAlignment="1" applyProtection="1">
      <alignment horizontal="center" vertical="center" wrapText="1"/>
    </xf>
    <xf numFmtId="167" fontId="19" fillId="5" borderId="18" xfId="0" applyNumberFormat="1" applyFont="1" applyFill="1" applyBorder="1" applyAlignment="1" applyProtection="1">
      <alignment horizontal="center" vertical="center" wrapText="1"/>
    </xf>
    <xf numFmtId="165" fontId="3" fillId="5" borderId="3" xfId="0" applyNumberFormat="1" applyFont="1" applyFill="1" applyBorder="1" applyAlignment="1" applyProtection="1">
      <alignment horizontal="right" vertical="center"/>
    </xf>
    <xf numFmtId="0" fontId="30" fillId="9" borderId="4" xfId="0" applyFont="1" applyFill="1" applyBorder="1" applyProtection="1"/>
    <xf numFmtId="0" fontId="31" fillId="10" borderId="8" xfId="0" applyFont="1" applyFill="1" applyBorder="1" applyAlignment="1" applyProtection="1">
      <alignment horizontal="left" vertical="center"/>
    </xf>
    <xf numFmtId="0" fontId="0" fillId="10" borderId="9" xfId="0" applyFill="1" applyBorder="1" applyProtection="1"/>
    <xf numFmtId="0" fontId="0" fillId="9" borderId="4" xfId="0" applyFill="1" applyBorder="1" applyProtection="1"/>
    <xf numFmtId="0" fontId="33" fillId="11" borderId="5" xfId="0" applyFont="1" applyFill="1" applyBorder="1" applyAlignment="1" applyProtection="1">
      <alignment horizontal="right" vertical="top"/>
    </xf>
    <xf numFmtId="0" fontId="33" fillId="11" borderId="6" xfId="0" applyFont="1" applyFill="1" applyBorder="1" applyAlignment="1" applyProtection="1">
      <alignment horizontal="right" vertical="top"/>
    </xf>
    <xf numFmtId="0" fontId="33" fillId="11" borderId="0" xfId="0" applyFont="1" applyFill="1" applyBorder="1" applyAlignment="1" applyProtection="1">
      <alignment horizontal="right" vertical="top"/>
    </xf>
    <xf numFmtId="0" fontId="33" fillId="11" borderId="7" xfId="0" applyFont="1" applyFill="1" applyBorder="1" applyAlignment="1" applyProtection="1">
      <alignment horizontal="right" vertical="top"/>
    </xf>
    <xf numFmtId="0" fontId="17" fillId="6" borderId="20" xfId="0" applyFont="1" applyFill="1" applyBorder="1" applyAlignment="1" applyProtection="1">
      <alignment horizontal="left" vertical="center"/>
    </xf>
    <xf numFmtId="0" fontId="0" fillId="6" borderId="19" xfId="0" applyFill="1" applyBorder="1" applyProtection="1"/>
    <xf numFmtId="166" fontId="34" fillId="5" borderId="1" xfId="0" applyNumberFormat="1" applyFont="1" applyFill="1" applyBorder="1" applyAlignment="1" applyProtection="1">
      <alignment horizontal="center" vertical="center"/>
    </xf>
    <xf numFmtId="1" fontId="9" fillId="5" borderId="18" xfId="0" applyNumberFormat="1" applyFont="1" applyFill="1" applyBorder="1" applyAlignment="1" applyProtection="1">
      <alignment horizontal="center" vertical="center" wrapText="1"/>
    </xf>
    <xf numFmtId="1" fontId="29" fillId="5" borderId="0" xfId="0" applyNumberFormat="1" applyFont="1" applyFill="1" applyBorder="1" applyAlignment="1" applyProtection="1">
      <alignment horizontal="center" vertical="center" wrapText="1"/>
    </xf>
    <xf numFmtId="1" fontId="9" fillId="5" borderId="0" xfId="0" applyNumberFormat="1" applyFont="1" applyFill="1" applyBorder="1" applyAlignment="1" applyProtection="1">
      <alignment horizontal="center" vertical="center" wrapText="1"/>
    </xf>
    <xf numFmtId="1" fontId="21" fillId="5" borderId="0" xfId="0" applyNumberFormat="1" applyFont="1" applyFill="1" applyAlignment="1" applyProtection="1">
      <alignment horizontal="center" vertical="center"/>
    </xf>
    <xf numFmtId="1" fontId="4" fillId="5" borderId="0" xfId="0" applyNumberFormat="1" applyFont="1" applyFill="1" applyAlignment="1" applyProtection="1">
      <alignment horizontal="center" vertical="center"/>
    </xf>
    <xf numFmtId="0" fontId="35" fillId="0" borderId="0" xfId="0" applyFont="1" applyProtection="1"/>
    <xf numFmtId="1" fontId="23" fillId="5" borderId="1" xfId="0" applyNumberFormat="1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164" fontId="37" fillId="5" borderId="18" xfId="0" applyNumberFormat="1" applyFont="1" applyFill="1" applyBorder="1" applyAlignment="1" applyProtection="1">
      <alignment horizontal="center" vertical="center" wrapText="1"/>
    </xf>
    <xf numFmtId="164" fontId="37" fillId="5" borderId="0" xfId="0" applyNumberFormat="1" applyFont="1" applyFill="1" applyBorder="1" applyAlignment="1" applyProtection="1">
      <alignment horizontal="center" vertical="center" wrapText="1"/>
    </xf>
    <xf numFmtId="0" fontId="38" fillId="5" borderId="0" xfId="0" applyFont="1" applyFill="1" applyAlignment="1" applyProtection="1">
      <alignment horizontal="center"/>
    </xf>
    <xf numFmtId="165" fontId="39" fillId="5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38" fillId="5" borderId="0" xfId="0" applyFont="1" applyFill="1" applyBorder="1" applyProtection="1"/>
    <xf numFmtId="166" fontId="4" fillId="5" borderId="0" xfId="0" applyNumberFormat="1" applyFont="1" applyFill="1" applyAlignment="1" applyProtection="1">
      <alignment horizontal="center" vertical="center"/>
    </xf>
    <xf numFmtId="2" fontId="2" fillId="5" borderId="0" xfId="0" applyNumberFormat="1" applyFont="1" applyFill="1" applyBorder="1" applyAlignment="1" applyProtection="1">
      <alignment horizontal="center" vertical="center"/>
    </xf>
    <xf numFmtId="0" fontId="6" fillId="0" borderId="9" xfId="5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vertical="top" wrapText="1"/>
    </xf>
    <xf numFmtId="0" fontId="16" fillId="0" borderId="9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1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16" fillId="0" borderId="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0" fontId="16" fillId="0" borderId="1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top" wrapText="1"/>
    </xf>
    <xf numFmtId="0" fontId="16" fillId="0" borderId="13" xfId="0" applyFont="1" applyFill="1" applyBorder="1" applyAlignment="1" applyProtection="1">
      <alignment horizontal="center" vertical="top" wrapText="1"/>
    </xf>
    <xf numFmtId="0" fontId="45" fillId="0" borderId="3" xfId="0" applyFont="1" applyFill="1" applyBorder="1" applyProtection="1"/>
    <xf numFmtId="0" fontId="2" fillId="0" borderId="16" xfId="0" applyFont="1" applyFill="1" applyBorder="1" applyAlignment="1" applyProtection="1">
      <alignment vertical="center"/>
    </xf>
    <xf numFmtId="0" fontId="30" fillId="0" borderId="9" xfId="0" applyFont="1" applyFill="1" applyBorder="1" applyAlignment="1" applyProtection="1">
      <alignment vertical="top" wrapText="1"/>
    </xf>
    <xf numFmtId="0" fontId="33" fillId="0" borderId="3" xfId="0" applyFont="1" applyFill="1" applyBorder="1" applyAlignment="1" applyProtection="1"/>
    <xf numFmtId="0" fontId="16" fillId="0" borderId="12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top" wrapText="1"/>
    </xf>
    <xf numFmtId="0" fontId="16" fillId="0" borderId="19" xfId="0" applyFont="1" applyFill="1" applyBorder="1" applyAlignment="1" applyProtection="1">
      <alignment horizontal="center" vertical="top" wrapText="1"/>
    </xf>
    <xf numFmtId="0" fontId="16" fillId="0" borderId="21" xfId="0" applyFont="1" applyFill="1" applyBorder="1" applyAlignment="1" applyProtection="1">
      <alignment horizontal="center" vertical="top" wrapText="1"/>
    </xf>
    <xf numFmtId="0" fontId="16" fillId="0" borderId="15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 vertical="center"/>
    </xf>
    <xf numFmtId="0" fontId="46" fillId="0" borderId="22" xfId="0" applyFont="1" applyFill="1" applyBorder="1" applyAlignment="1" applyProtection="1">
      <alignment horizontal="center" vertical="center"/>
    </xf>
    <xf numFmtId="0" fontId="44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16" fillId="4" borderId="2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27" fillId="4" borderId="3" xfId="5" applyFont="1" applyFill="1" applyBorder="1" applyAlignment="1" applyProtection="1">
      <alignment horizontal="center" vertical="center"/>
    </xf>
    <xf numFmtId="0" fontId="27" fillId="4" borderId="2" xfId="5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6" fillId="5" borderId="0" xfId="0" applyFont="1" applyFill="1" applyAlignment="1" applyProtection="1">
      <alignment horizontal="center"/>
    </xf>
    <xf numFmtId="1" fontId="0" fillId="5" borderId="0" xfId="0" applyNumberFormat="1" applyFill="1" applyAlignment="1" applyProtection="1">
      <alignment horizontal="center"/>
    </xf>
    <xf numFmtId="0" fontId="20" fillId="5" borderId="0" xfId="0" applyFont="1" applyFill="1" applyAlignment="1" applyProtection="1">
      <alignment horizontal="center"/>
    </xf>
    <xf numFmtId="0" fontId="6" fillId="0" borderId="13" xfId="5" applyFont="1" applyFill="1" applyBorder="1" applyAlignment="1" applyProtection="1">
      <alignment horizontal="center" vertical="center" wrapText="1"/>
    </xf>
    <xf numFmtId="0" fontId="16" fillId="4" borderId="10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1" fontId="23" fillId="5" borderId="23" xfId="0" applyNumberFormat="1" applyFont="1" applyFill="1" applyBorder="1" applyAlignment="1" applyProtection="1">
      <alignment horizontal="center" vertical="center"/>
    </xf>
    <xf numFmtId="1" fontId="21" fillId="5" borderId="23" xfId="0" applyNumberFormat="1" applyFont="1" applyFill="1" applyBorder="1" applyAlignment="1" applyProtection="1">
      <alignment horizontal="center"/>
    </xf>
    <xf numFmtId="1" fontId="23" fillId="5" borderId="1" xfId="0" applyNumberFormat="1" applyFont="1" applyFill="1" applyBorder="1" applyAlignment="1" applyProtection="1">
      <alignment horizontal="center"/>
    </xf>
    <xf numFmtId="0" fontId="16" fillId="12" borderId="2" xfId="0" applyFont="1" applyFill="1" applyBorder="1" applyAlignment="1" applyProtection="1">
      <alignment horizontal="center" vertical="center"/>
      <protection locked="0"/>
    </xf>
    <xf numFmtId="0" fontId="16" fillId="12" borderId="3" xfId="0" applyFont="1" applyFill="1" applyBorder="1" applyAlignment="1" applyProtection="1">
      <alignment horizontal="center" vertical="center"/>
      <protection locked="0"/>
    </xf>
    <xf numFmtId="0" fontId="16" fillId="14" borderId="3" xfId="0" applyFont="1" applyFill="1" applyBorder="1" applyAlignment="1" applyProtection="1">
      <alignment horizontal="center" vertical="center"/>
      <protection locked="0"/>
    </xf>
    <xf numFmtId="0" fontId="27" fillId="14" borderId="3" xfId="5" applyFont="1" applyFill="1" applyBorder="1" applyAlignment="1" applyProtection="1">
      <alignment horizontal="center" vertical="center"/>
      <protection locked="0"/>
    </xf>
    <xf numFmtId="0" fontId="27" fillId="12" borderId="3" xfId="5" applyFont="1" applyFill="1" applyBorder="1" applyAlignment="1" applyProtection="1">
      <alignment horizontal="center" vertical="center"/>
      <protection locked="0"/>
    </xf>
    <xf numFmtId="0" fontId="27" fillId="12" borderId="2" xfId="5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left" vertical="top"/>
    </xf>
    <xf numFmtId="0" fontId="12" fillId="5" borderId="4" xfId="0" applyFont="1" applyFill="1" applyBorder="1" applyAlignment="1" applyProtection="1">
      <alignment horizontal="left" vertical="top"/>
    </xf>
    <xf numFmtId="0" fontId="12" fillId="5" borderId="8" xfId="0" applyFont="1" applyFill="1" applyBorder="1" applyAlignment="1" applyProtection="1">
      <alignment horizontal="left" vertical="top"/>
    </xf>
    <xf numFmtId="0" fontId="12" fillId="5" borderId="10" xfId="0" applyFont="1" applyFill="1" applyBorder="1" applyAlignment="1" applyProtection="1">
      <alignment horizontal="left" vertical="top"/>
    </xf>
    <xf numFmtId="0" fontId="12" fillId="5" borderId="4" xfId="0" applyFont="1" applyFill="1" applyBorder="1" applyAlignment="1" applyProtection="1">
      <alignment horizontal="left" vertical="top"/>
    </xf>
    <xf numFmtId="0" fontId="13" fillId="5" borderId="8" xfId="0" applyFont="1" applyFill="1" applyBorder="1" applyAlignment="1" applyProtection="1">
      <alignment horizontal="left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11" xfId="0" applyFont="1" applyFill="1" applyBorder="1" applyAlignment="1" applyProtection="1">
      <alignment horizontal="left" vertical="top" wrapText="1"/>
    </xf>
    <xf numFmtId="0" fontId="42" fillId="0" borderId="8" xfId="1" applyFont="1" applyFill="1" applyBorder="1" applyAlignment="1" applyProtection="1">
      <alignment horizontal="center" vertical="top" wrapText="1"/>
    </xf>
    <xf numFmtId="0" fontId="42" fillId="0" borderId="9" xfId="1" applyFont="1" applyFill="1" applyBorder="1" applyAlignment="1" applyProtection="1">
      <alignment horizontal="center" vertical="top" wrapText="1"/>
    </xf>
    <xf numFmtId="0" fontId="43" fillId="0" borderId="9" xfId="0" applyFont="1" applyFill="1" applyBorder="1" applyProtection="1"/>
    <xf numFmtId="0" fontId="32" fillId="11" borderId="10" xfId="0" applyFont="1" applyFill="1" applyBorder="1" applyAlignment="1" applyProtection="1">
      <alignment horizontal="left" vertical="top"/>
    </xf>
    <xf numFmtId="0" fontId="32" fillId="11" borderId="4" xfId="0" applyFont="1" applyFill="1" applyBorder="1" applyAlignment="1" applyProtection="1">
      <alignment horizontal="left" vertical="top"/>
    </xf>
    <xf numFmtId="0" fontId="32" fillId="11" borderId="8" xfId="0" applyFont="1" applyFill="1" applyBorder="1" applyAlignment="1" applyProtection="1">
      <alignment horizontal="left" vertical="top"/>
    </xf>
    <xf numFmtId="0" fontId="13" fillId="5" borderId="4" xfId="0" applyFont="1" applyFill="1" applyBorder="1" applyAlignment="1" applyProtection="1">
      <alignment horizontal="left"/>
    </xf>
    <xf numFmtId="0" fontId="28" fillId="5" borderId="10" xfId="0" applyFont="1" applyFill="1" applyBorder="1" applyAlignment="1" applyProtection="1">
      <alignment horizontal="left" vertical="top"/>
    </xf>
    <xf numFmtId="0" fontId="28" fillId="5" borderId="4" xfId="0" applyFont="1" applyFill="1" applyBorder="1" applyAlignment="1" applyProtection="1">
      <alignment horizontal="left" vertical="top"/>
    </xf>
    <xf numFmtId="0" fontId="28" fillId="5" borderId="8" xfId="0" applyFont="1" applyFill="1" applyBorder="1" applyAlignment="1" applyProtection="1">
      <alignment horizontal="left" vertical="top"/>
    </xf>
    <xf numFmtId="0" fontId="0" fillId="5" borderId="4" xfId="0" applyFill="1" applyBorder="1" applyAlignment="1" applyProtection="1">
      <alignment horizontal="left"/>
    </xf>
    <xf numFmtId="0" fontId="0" fillId="5" borderId="8" xfId="0" applyFill="1" applyBorder="1" applyAlignment="1" applyProtection="1">
      <alignment horizontal="left"/>
    </xf>
    <xf numFmtId="0" fontId="12" fillId="5" borderId="8" xfId="0" applyFont="1" applyFill="1" applyBorder="1" applyAlignment="1" applyProtection="1">
      <alignment horizontal="left" vertical="top"/>
    </xf>
    <xf numFmtId="0" fontId="42" fillId="0" borderId="8" xfId="1" applyFont="1" applyFill="1" applyBorder="1" applyAlignment="1" applyProtection="1">
      <alignment vertical="top" wrapText="1"/>
    </xf>
    <xf numFmtId="0" fontId="43" fillId="0" borderId="9" xfId="0" applyFont="1" applyFill="1" applyBorder="1" applyAlignment="1" applyProtection="1"/>
    <xf numFmtId="0" fontId="44" fillId="0" borderId="11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6" fillId="13" borderId="12" xfId="5" applyFont="1" applyFill="1" applyBorder="1" applyAlignment="1" applyProtection="1">
      <alignment horizontal="center" vertical="center" wrapText="1"/>
    </xf>
    <xf numFmtId="0" fontId="6" fillId="13" borderId="13" xfId="5" applyFont="1" applyFill="1" applyBorder="1" applyAlignment="1" applyProtection="1">
      <alignment horizontal="center" vertical="center" wrapText="1"/>
    </xf>
    <xf numFmtId="0" fontId="6" fillId="13" borderId="14" xfId="5" applyFont="1" applyFill="1" applyBorder="1" applyAlignment="1" applyProtection="1">
      <alignment horizontal="center" vertical="center" wrapText="1"/>
    </xf>
    <xf numFmtId="0" fontId="16" fillId="12" borderId="10" xfId="0" applyFont="1" applyFill="1" applyBorder="1" applyAlignment="1" applyProtection="1">
      <alignment horizontal="center" vertical="center" wrapText="1"/>
    </xf>
    <xf numFmtId="0" fontId="16" fillId="12" borderId="11" xfId="0" applyFont="1" applyFill="1" applyBorder="1" applyAlignment="1" applyProtection="1">
      <alignment horizontal="center" vertical="center" wrapText="1"/>
    </xf>
    <xf numFmtId="0" fontId="16" fillId="12" borderId="5" xfId="0" applyFont="1" applyFill="1" applyBorder="1" applyAlignment="1" applyProtection="1">
      <alignment horizontal="center" vertical="center" wrapText="1"/>
    </xf>
  </cellXfs>
  <cellStyles count="6">
    <cellStyle name="Гиперссылка" xfId="1" builtinId="8"/>
    <cellStyle name="Гиперссылка 2" xfId="2"/>
    <cellStyle name="Гиперссылка 3" xfId="3"/>
    <cellStyle name="Обычный" xfId="0" builtinId="0"/>
    <cellStyle name="Обычный 2" xfId="4"/>
    <cellStyle name="Хороший" xfId="5" builtinId="26"/>
  </cellStyles>
  <dxfs count="0"/>
  <tableStyles count="0" defaultTableStyle="TableStyleMedium9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hyperlink" Target="#&#1061;&#1083;&#1086;&#1087;&#1086;&#1082;_&#1080;_&#1074;&#1080;&#1089;&#1082;&#1086;&#1079;&#1072;"/><Relationship Id="rId26" Type="http://schemas.openxmlformats.org/officeDocument/2006/relationships/image" Target="../media/image21.jpeg"/><Relationship Id="rId3" Type="http://schemas.openxmlformats.org/officeDocument/2006/relationships/image" Target="../media/image3.jpeg"/><Relationship Id="rId21" Type="http://schemas.openxmlformats.org/officeDocument/2006/relationships/image" Target="../media/image16.png"/><Relationship Id="rId34" Type="http://schemas.openxmlformats.org/officeDocument/2006/relationships/image" Target="../media/image29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hyperlink" Target="#&#1048;&#1089;&#1082;&#1091;&#1089;&#1089;&#1090;&#1074;&#1077;&#1085;&#1085;&#1099;&#1081;_&#1096;&#1077;&#1083;&#1082;"/><Relationship Id="rId25" Type="http://schemas.openxmlformats.org/officeDocument/2006/relationships/image" Target="../media/image20.jpeg"/><Relationship Id="rId33" Type="http://schemas.openxmlformats.org/officeDocument/2006/relationships/image" Target="../media/image28.jpeg"/><Relationship Id="rId38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hyperlink" Target="#&#1053;&#1072;&#1090;&#1091;&#1088;&#1072;&#1083;&#1100;&#1085;&#1099;&#1081;_&#1096;&#1077;&#1083;&#1082;"/><Relationship Id="rId20" Type="http://schemas.openxmlformats.org/officeDocument/2006/relationships/hyperlink" Target="https://miamia.ru/docs/MiaAmore.xlsx" TargetMode="External"/><Relationship Id="rId29" Type="http://schemas.openxmlformats.org/officeDocument/2006/relationships/image" Target="../media/image2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19.jpeg"/><Relationship Id="rId32" Type="http://schemas.openxmlformats.org/officeDocument/2006/relationships/image" Target="../media/image27.jpeg"/><Relationship Id="rId37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18.jpeg"/><Relationship Id="rId28" Type="http://schemas.openxmlformats.org/officeDocument/2006/relationships/image" Target="../media/image23.jpeg"/><Relationship Id="rId36" Type="http://schemas.openxmlformats.org/officeDocument/2006/relationships/image" Target="../media/image31.jpeg"/><Relationship Id="rId10" Type="http://schemas.openxmlformats.org/officeDocument/2006/relationships/image" Target="../media/image10.jpeg"/><Relationship Id="rId19" Type="http://schemas.openxmlformats.org/officeDocument/2006/relationships/hyperlink" Target="#&#1050;&#1086;&#1088;&#1077;&#1081;&#1089;&#1082;&#1086;&#1077;_&#1073;&#1077;&#1083;&#1100;&#1077;"/><Relationship Id="rId31" Type="http://schemas.openxmlformats.org/officeDocument/2006/relationships/image" Target="../media/image2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17.jpeg"/><Relationship Id="rId27" Type="http://schemas.openxmlformats.org/officeDocument/2006/relationships/image" Target="../media/image22.jpeg"/><Relationship Id="rId30" Type="http://schemas.openxmlformats.org/officeDocument/2006/relationships/image" Target="../media/image25.jpeg"/><Relationship Id="rId35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30</xdr:row>
      <xdr:rowOff>127000</xdr:rowOff>
    </xdr:from>
    <xdr:to>
      <xdr:col>2</xdr:col>
      <xdr:colOff>301150</xdr:colOff>
      <xdr:row>32</xdr:row>
      <xdr:rowOff>118002</xdr:rowOff>
    </xdr:to>
    <xdr:pic>
      <xdr:nvPicPr>
        <xdr:cNvPr id="130" name="Picture 93126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47402550"/>
          <a:ext cx="1260000" cy="190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40</xdr:row>
      <xdr:rowOff>127000</xdr:rowOff>
    </xdr:from>
    <xdr:to>
      <xdr:col>2</xdr:col>
      <xdr:colOff>301150</xdr:colOff>
      <xdr:row>43</xdr:row>
      <xdr:rowOff>42666</xdr:rowOff>
    </xdr:to>
    <xdr:pic>
      <xdr:nvPicPr>
        <xdr:cNvPr id="140" name="Picture 93126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55384500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45</xdr:row>
      <xdr:rowOff>127000</xdr:rowOff>
    </xdr:from>
    <xdr:to>
      <xdr:col>2</xdr:col>
      <xdr:colOff>301150</xdr:colOff>
      <xdr:row>48</xdr:row>
      <xdr:rowOff>42296</xdr:rowOff>
    </xdr:to>
    <xdr:pic>
      <xdr:nvPicPr>
        <xdr:cNvPr id="141" name="Picture 93126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57822900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80</xdr:row>
      <xdr:rowOff>127000</xdr:rowOff>
    </xdr:from>
    <xdr:to>
      <xdr:col>2</xdr:col>
      <xdr:colOff>301150</xdr:colOff>
      <xdr:row>82</xdr:row>
      <xdr:rowOff>49470</xdr:rowOff>
    </xdr:to>
    <xdr:pic>
      <xdr:nvPicPr>
        <xdr:cNvPr id="163" name="Picture 103198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86531250"/>
          <a:ext cx="1260000" cy="190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61</xdr:row>
      <xdr:rowOff>127000</xdr:rowOff>
    </xdr:from>
    <xdr:to>
      <xdr:col>2</xdr:col>
      <xdr:colOff>301150</xdr:colOff>
      <xdr:row>64</xdr:row>
      <xdr:rowOff>1158206</xdr:rowOff>
    </xdr:to>
    <xdr:pic>
      <xdr:nvPicPr>
        <xdr:cNvPr id="228" name="Picture 93126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68176575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61</xdr:row>
      <xdr:rowOff>127000</xdr:rowOff>
    </xdr:from>
    <xdr:to>
      <xdr:col>15</xdr:col>
      <xdr:colOff>605950</xdr:colOff>
      <xdr:row>64</xdr:row>
      <xdr:rowOff>1158206</xdr:rowOff>
    </xdr:to>
    <xdr:pic>
      <xdr:nvPicPr>
        <xdr:cNvPr id="229" name="Picture 93126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168176575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67</xdr:row>
      <xdr:rowOff>127000</xdr:rowOff>
    </xdr:from>
    <xdr:to>
      <xdr:col>2</xdr:col>
      <xdr:colOff>301150</xdr:colOff>
      <xdr:row>70</xdr:row>
      <xdr:rowOff>1158205</xdr:rowOff>
    </xdr:to>
    <xdr:pic>
      <xdr:nvPicPr>
        <xdr:cNvPr id="230" name="Picture 93126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70767375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67</xdr:row>
      <xdr:rowOff>127000</xdr:rowOff>
    </xdr:from>
    <xdr:to>
      <xdr:col>15</xdr:col>
      <xdr:colOff>605950</xdr:colOff>
      <xdr:row>70</xdr:row>
      <xdr:rowOff>1158205</xdr:rowOff>
    </xdr:to>
    <xdr:pic>
      <xdr:nvPicPr>
        <xdr:cNvPr id="231" name="Picture 93126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170767375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73</xdr:row>
      <xdr:rowOff>127000</xdr:rowOff>
    </xdr:from>
    <xdr:to>
      <xdr:col>2</xdr:col>
      <xdr:colOff>301150</xdr:colOff>
      <xdr:row>76</xdr:row>
      <xdr:rowOff>1158204</xdr:rowOff>
    </xdr:to>
    <xdr:pic>
      <xdr:nvPicPr>
        <xdr:cNvPr id="232" name="Picture 93126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73329600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73</xdr:row>
      <xdr:rowOff>127000</xdr:rowOff>
    </xdr:from>
    <xdr:to>
      <xdr:col>15</xdr:col>
      <xdr:colOff>605950</xdr:colOff>
      <xdr:row>76</xdr:row>
      <xdr:rowOff>1158204</xdr:rowOff>
    </xdr:to>
    <xdr:pic>
      <xdr:nvPicPr>
        <xdr:cNvPr id="233" name="Picture 93126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173329600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234016</xdr:colOff>
      <xdr:row>73</xdr:row>
      <xdr:rowOff>114300</xdr:rowOff>
    </xdr:from>
    <xdr:to>
      <xdr:col>19</xdr:col>
      <xdr:colOff>669823</xdr:colOff>
      <xdr:row>76</xdr:row>
      <xdr:rowOff>1145504</xdr:rowOff>
    </xdr:to>
    <xdr:pic>
      <xdr:nvPicPr>
        <xdr:cNvPr id="234" name="Picture 93126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415991" y="158267400"/>
          <a:ext cx="1264482" cy="183130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35</xdr:row>
      <xdr:rowOff>127000</xdr:rowOff>
    </xdr:from>
    <xdr:to>
      <xdr:col>2</xdr:col>
      <xdr:colOff>301150</xdr:colOff>
      <xdr:row>37</xdr:row>
      <xdr:rowOff>114290</xdr:rowOff>
    </xdr:to>
    <xdr:pic>
      <xdr:nvPicPr>
        <xdr:cNvPr id="279" name="Рисунок 6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50012400"/>
          <a:ext cx="1260000" cy="190800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50</xdr:row>
      <xdr:rowOff>127000</xdr:rowOff>
    </xdr:from>
    <xdr:to>
      <xdr:col>2</xdr:col>
      <xdr:colOff>301150</xdr:colOff>
      <xdr:row>53</xdr:row>
      <xdr:rowOff>48109</xdr:rowOff>
    </xdr:to>
    <xdr:pic>
      <xdr:nvPicPr>
        <xdr:cNvPr id="287" name="Picture 93126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60251775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56</xdr:row>
      <xdr:rowOff>127000</xdr:rowOff>
    </xdr:from>
    <xdr:to>
      <xdr:col>2</xdr:col>
      <xdr:colOff>301150</xdr:colOff>
      <xdr:row>58</xdr:row>
      <xdr:rowOff>1844</xdr:rowOff>
    </xdr:to>
    <xdr:pic>
      <xdr:nvPicPr>
        <xdr:cNvPr id="290" name="Picture 103198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165385750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268944</xdr:colOff>
      <xdr:row>0</xdr:row>
      <xdr:rowOff>0</xdr:rowOff>
    </xdr:from>
    <xdr:to>
      <xdr:col>3</xdr:col>
      <xdr:colOff>903730</xdr:colOff>
      <xdr:row>0</xdr:row>
      <xdr:rowOff>1008000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4" y="0"/>
          <a:ext cx="2587411" cy="1008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1004207</xdr:rowOff>
    </xdr:from>
    <xdr:to>
      <xdr:col>19</xdr:col>
      <xdr:colOff>134470</xdr:colOff>
      <xdr:row>10</xdr:row>
      <xdr:rowOff>145677</xdr:rowOff>
    </xdr:to>
    <xdr:grpSp>
      <xdr:nvGrpSpPr>
        <xdr:cNvPr id="7" name="Группа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0" y="1004207"/>
          <a:ext cx="9164170" cy="846445"/>
          <a:chOff x="0" y="985157"/>
          <a:chExt cx="6924933" cy="713990"/>
        </a:xfrm>
      </xdr:grpSpPr>
      <xdr:grpSp>
        <xdr:nvGrpSpPr>
          <xdr:cNvPr id="5" name="Группа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0" y="1075766"/>
            <a:ext cx="5452208" cy="513229"/>
            <a:chOff x="0" y="1075766"/>
            <a:chExt cx="5457251" cy="533400"/>
          </a:xfrm>
        </xdr:grpSpPr>
        <xdr:sp macro="" textlink="">
          <xdr:nvSpPr>
            <xdr:cNvPr id="218" name="Прямоугольник 217">
              <a:hlinkClick xmlns:r="http://schemas.openxmlformats.org/officeDocument/2006/relationships" r:id="rId16"/>
              <a:extLst>
                <a:ext uri="{FF2B5EF4-FFF2-40B4-BE49-F238E27FC236}">
                  <a16:creationId xmlns="" xmlns:a16="http://schemas.microsoft.com/office/drawing/2014/main" id="{00000000-0008-0000-0000-0000DA000000}"/>
                </a:ext>
              </a:extLst>
            </xdr:cNvPr>
            <xdr:cNvSpPr>
              <a:spLocks/>
            </xdr:cNvSpPr>
          </xdr:nvSpPr>
          <xdr:spPr bwMode="auto">
            <a:xfrm>
              <a:off x="0" y="1075766"/>
              <a:ext cx="1351721" cy="533400"/>
            </a:xfrm>
            <a:prstGeom prst="rect">
              <a:avLst/>
            </a:prstGeom>
            <a:solidFill>
              <a:srgbClr val="FFCCCC"/>
            </a:solidFill>
            <a:effectLst>
              <a:glow rad="76200">
                <a:schemeClr val="bg1">
                  <a:lumMod val="85000"/>
                </a:schemeClr>
              </a:glow>
              <a:softEdge rad="0"/>
            </a:effectLst>
            <a:scene3d>
              <a:camera prst="orthographicFront"/>
              <a:lightRig rig="threePt" dir="t"/>
            </a:scene3d>
            <a:sp3d>
              <a:bevelT/>
            </a:sp3d>
          </xdr:spPr>
          <xdr:txBody>
            <a:bodyPr wrap="square" lIns="91440" tIns="45720" rIns="91440" bIns="45720" anchor="ctr" anchorCtr="0">
              <a:noAutofit/>
            </a:bodyPr>
            <a:lstStyle/>
            <a:p>
              <a:pPr algn="ctr"/>
              <a:r>
                <a:rPr lang="ru-RU" sz="1400" b="0" i="1" cap="none" spc="0" baseline="0">
                  <a:ln w="12700">
                    <a:noFill/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Смесовый</a:t>
              </a:r>
              <a:r>
                <a:rPr lang="ru-RU" sz="1400" b="1" i="1" cap="none" spc="0" baseline="0">
                  <a:ln w="12700">
                    <a:noFill/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ru-RU" sz="1400" b="0" i="1" cap="none" spc="0" baseline="0">
                  <a:ln w="12700">
                    <a:noFill/>
                    <a:prstDash val="solid"/>
                  </a:ln>
                  <a:solidFill>
                    <a:sysClr val="windowText" lastClr="000000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шелк</a:t>
              </a:r>
              <a:endParaRPr lang="ru-RU" sz="1400" b="0" i="1" cap="none" spc="0">
                <a:ln w="12700">
                  <a:noFill/>
                  <a:prstDash val="solid"/>
                </a:ln>
                <a:solidFill>
                  <a:sysClr val="windowText" lastClr="000000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39" name="Прямоугольник 238">
              <a:hlinkClick xmlns:r="http://schemas.openxmlformats.org/officeDocument/2006/relationships" r:id="rId17"/>
              <a:extLst>
                <a:ext uri="{FF2B5EF4-FFF2-40B4-BE49-F238E27FC236}">
                  <a16:creationId xmlns="" xmlns:a16="http://schemas.microsoft.com/office/drawing/2014/main" id="{00000000-0008-0000-0000-0000EF000000}"/>
                </a:ext>
              </a:extLst>
            </xdr:cNvPr>
            <xdr:cNvSpPr>
              <a:spLocks/>
            </xdr:cNvSpPr>
          </xdr:nvSpPr>
          <xdr:spPr bwMode="auto">
            <a:xfrm>
              <a:off x="1351721" y="1075766"/>
              <a:ext cx="1386380" cy="533400"/>
            </a:xfrm>
            <a:prstGeom prst="rect">
              <a:avLst/>
            </a:prstGeom>
            <a:solidFill>
              <a:srgbClr val="FFCCCC"/>
            </a:solidFill>
            <a:effectLst>
              <a:glow rad="76200">
                <a:schemeClr val="bg1">
                  <a:lumMod val="85000"/>
                </a:schemeClr>
              </a:glow>
              <a:softEdge rad="0"/>
            </a:effectLst>
            <a:scene3d>
              <a:camera prst="orthographicFront"/>
              <a:lightRig rig="threePt" dir="t"/>
            </a:scene3d>
            <a:sp3d>
              <a:bevelT/>
            </a:sp3d>
          </xdr:spPr>
          <xdr:txBody>
            <a:bodyPr wrap="square" lIns="91440" tIns="45720" rIns="91440" bIns="45720" anchor="ctr" anchorCtr="0">
              <a:noAutofit/>
            </a:bodyPr>
            <a:lstStyle/>
            <a:p>
              <a:pPr algn="ctr">
                <a:lnSpc>
                  <a:spcPts val="1200"/>
                </a:lnSpc>
              </a:pPr>
              <a:r>
                <a:rPr lang="ru-RU" sz="1400" b="0" i="1" cap="none" spc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Искусственный</a:t>
              </a:r>
              <a:r>
                <a:rPr lang="ru-RU" sz="1400" b="0" i="1" cap="none" spc="0" baseline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 шелк</a:t>
              </a:r>
              <a:endParaRPr lang="ru-RU" sz="1400" b="0" i="1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40" name="Прямоугольник 239">
              <a:hlinkClick xmlns:r="http://schemas.openxmlformats.org/officeDocument/2006/relationships" r:id="rId18"/>
              <a:extLst>
                <a:ext uri="{FF2B5EF4-FFF2-40B4-BE49-F238E27FC236}">
                  <a16:creationId xmlns="" xmlns:a16="http://schemas.microsoft.com/office/drawing/2014/main" id="{00000000-0008-0000-0000-0000F0000000}"/>
                </a:ext>
              </a:extLst>
            </xdr:cNvPr>
            <xdr:cNvSpPr>
              <a:spLocks/>
            </xdr:cNvSpPr>
          </xdr:nvSpPr>
          <xdr:spPr bwMode="auto">
            <a:xfrm>
              <a:off x="2738100" y="1075766"/>
              <a:ext cx="1343055" cy="533400"/>
            </a:xfrm>
            <a:prstGeom prst="rect">
              <a:avLst/>
            </a:prstGeom>
            <a:solidFill>
              <a:srgbClr val="FFCCCC"/>
            </a:solidFill>
            <a:effectLst>
              <a:glow rad="76200">
                <a:schemeClr val="bg1">
                  <a:lumMod val="85000"/>
                </a:schemeClr>
              </a:glow>
              <a:softEdge rad="0"/>
            </a:effectLst>
            <a:scene3d>
              <a:camera prst="orthographicFront"/>
              <a:lightRig rig="threePt" dir="t"/>
            </a:scene3d>
            <a:sp3d>
              <a:bevelT/>
            </a:sp3d>
          </xdr:spPr>
          <xdr:txBody>
            <a:bodyPr wrap="square" lIns="91440" tIns="45720" rIns="91440" bIns="45720" anchor="ctr" anchorCtr="0">
              <a:noAutofit/>
            </a:bodyPr>
            <a:lstStyle/>
            <a:p>
              <a:pPr algn="ctr">
                <a:lnSpc>
                  <a:spcPts val="1400"/>
                </a:lnSpc>
              </a:pPr>
              <a:r>
                <a:rPr lang="ru-RU" sz="1400" b="0" i="1" cap="none" spc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Хлопок</a:t>
              </a:r>
              <a:r>
                <a:rPr lang="ru-RU" sz="1400" b="0" i="1" cap="none" spc="0" baseline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 и вискоза</a:t>
              </a:r>
              <a:endParaRPr lang="ru-RU" sz="1400" b="0" i="1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41" name="Прямоугольник 240">
              <a:hlinkClick xmlns:r="http://schemas.openxmlformats.org/officeDocument/2006/relationships" r:id="rId19"/>
              <a:extLst>
                <a:ext uri="{FF2B5EF4-FFF2-40B4-BE49-F238E27FC236}">
                  <a16:creationId xmlns="" xmlns:a16="http://schemas.microsoft.com/office/drawing/2014/main" id="{00000000-0008-0000-0000-0000F1000000}"/>
                </a:ext>
              </a:extLst>
            </xdr:cNvPr>
            <xdr:cNvSpPr>
              <a:spLocks/>
            </xdr:cNvSpPr>
          </xdr:nvSpPr>
          <xdr:spPr bwMode="auto">
            <a:xfrm>
              <a:off x="4124898" y="1075766"/>
              <a:ext cx="1332353" cy="533400"/>
            </a:xfrm>
            <a:prstGeom prst="rect">
              <a:avLst/>
            </a:prstGeom>
            <a:solidFill>
              <a:srgbClr val="FFCCCC"/>
            </a:solidFill>
            <a:effectLst>
              <a:glow rad="76200">
                <a:schemeClr val="bg1">
                  <a:lumMod val="85000"/>
                </a:schemeClr>
              </a:glow>
              <a:softEdge rad="0"/>
            </a:effectLst>
            <a:scene3d>
              <a:camera prst="orthographicFront"/>
              <a:lightRig rig="threePt" dir="t"/>
            </a:scene3d>
            <a:sp3d>
              <a:bevelT/>
            </a:sp3d>
          </xdr:spPr>
          <xdr:txBody>
            <a:bodyPr wrap="square" lIns="91440" tIns="45720" rIns="91440" bIns="45720" anchor="ctr" anchorCtr="0">
              <a:noAutofit/>
            </a:bodyPr>
            <a:lstStyle/>
            <a:p>
              <a:pPr algn="ctr"/>
              <a:r>
                <a:rPr lang="ru-RU" sz="1400" b="0" i="1" cap="none" spc="0">
                  <a:ln w="12700">
                    <a:noFill/>
                    <a:prstDash val="solid"/>
                  </a:ln>
                  <a:solidFill>
                    <a:schemeClr val="tx1"/>
                  </a:solidFill>
                  <a:effectLst>
                    <a:outerShdw blurRad="41275" dist="20320" dir="1800000" algn="tl" rotWithShape="0">
                      <a:srgbClr val="000000">
                        <a:alpha val="40000"/>
                      </a:srgbClr>
                    </a:outerShdw>
                  </a:effectLst>
                  <a:latin typeface="Times New Roman" panose="02020603050405020304" pitchFamily="18" charset="0"/>
                  <a:cs typeface="Times New Roman" panose="02020603050405020304" pitchFamily="18" charset="0"/>
                </a:rPr>
                <a:t>Корейское белье</a:t>
              </a:r>
            </a:p>
          </xdr:txBody>
        </xdr:sp>
      </xdr:grpSp>
      <xdr:pic>
        <xdr:nvPicPr>
          <xdr:cNvPr id="2" name="Рисунок 1">
            <a:hlinkClick xmlns:r="http://schemas.openxmlformats.org/officeDocument/2006/relationships" r:id="rId20"/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89789" y="985157"/>
            <a:ext cx="1535144" cy="71399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355600</xdr:colOff>
      <xdr:row>24</xdr:row>
      <xdr:rowOff>127000</xdr:rowOff>
    </xdr:from>
    <xdr:to>
      <xdr:col>2</xdr:col>
      <xdr:colOff>301150</xdr:colOff>
      <xdr:row>26</xdr:row>
      <xdr:rowOff>1417484</xdr:rowOff>
    </xdr:to>
    <xdr:pic>
      <xdr:nvPicPr>
        <xdr:cNvPr id="361" name="Рисунок 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85671025"/>
          <a:ext cx="1260000" cy="1908000"/>
        </a:xfrm>
        <a:prstGeom prst="rec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19</xdr:row>
      <xdr:rowOff>127000</xdr:rowOff>
    </xdr:from>
    <xdr:to>
      <xdr:col>2</xdr:col>
      <xdr:colOff>301150</xdr:colOff>
      <xdr:row>20</xdr:row>
      <xdr:rowOff>1693088</xdr:rowOff>
    </xdr:to>
    <xdr:pic>
      <xdr:nvPicPr>
        <xdr:cNvPr id="369" name="Рисунок 7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72717025"/>
          <a:ext cx="1260000" cy="1907999"/>
        </a:xfrm>
        <a:prstGeom prst="rec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85</xdr:row>
      <xdr:rowOff>127000</xdr:rowOff>
    </xdr:from>
    <xdr:to>
      <xdr:col>2</xdr:col>
      <xdr:colOff>301150</xdr:colOff>
      <xdr:row>86</xdr:row>
      <xdr:rowOff>1703975</xdr:rowOff>
    </xdr:to>
    <xdr:pic>
      <xdr:nvPicPr>
        <xdr:cNvPr id="198" name="Picture 103119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270713200"/>
          <a:ext cx="1260000" cy="1907999"/>
        </a:xfrm>
        <a:prstGeom prst="rec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  <a:effectLst>
          <a:outerShdw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90</xdr:row>
      <xdr:rowOff>127000</xdr:rowOff>
    </xdr:from>
    <xdr:to>
      <xdr:col>2</xdr:col>
      <xdr:colOff>301150</xdr:colOff>
      <xdr:row>93</xdr:row>
      <xdr:rowOff>96848</xdr:rowOff>
    </xdr:to>
    <xdr:pic>
      <xdr:nvPicPr>
        <xdr:cNvPr id="213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291830125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102</xdr:row>
      <xdr:rowOff>127000</xdr:rowOff>
    </xdr:from>
    <xdr:to>
      <xdr:col>2</xdr:col>
      <xdr:colOff>301150</xdr:colOff>
      <xdr:row>105</xdr:row>
      <xdr:rowOff>42668</xdr:rowOff>
    </xdr:to>
    <xdr:pic>
      <xdr:nvPicPr>
        <xdr:cNvPr id="214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02898175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107</xdr:row>
      <xdr:rowOff>127000</xdr:rowOff>
    </xdr:from>
    <xdr:to>
      <xdr:col>2</xdr:col>
      <xdr:colOff>301150</xdr:colOff>
      <xdr:row>110</xdr:row>
      <xdr:rowOff>42296</xdr:rowOff>
    </xdr:to>
    <xdr:pic>
      <xdr:nvPicPr>
        <xdr:cNvPr id="215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05336575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142</xdr:row>
      <xdr:rowOff>127000</xdr:rowOff>
    </xdr:from>
    <xdr:to>
      <xdr:col>2</xdr:col>
      <xdr:colOff>301150</xdr:colOff>
      <xdr:row>144</xdr:row>
      <xdr:rowOff>63078</xdr:rowOff>
    </xdr:to>
    <xdr:pic>
      <xdr:nvPicPr>
        <xdr:cNvPr id="223" name="Picture 103198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41693500"/>
          <a:ext cx="1260000" cy="190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123</xdr:row>
      <xdr:rowOff>127000</xdr:rowOff>
    </xdr:from>
    <xdr:to>
      <xdr:col>2</xdr:col>
      <xdr:colOff>301150</xdr:colOff>
      <xdr:row>126</xdr:row>
      <xdr:rowOff>1158205</xdr:rowOff>
    </xdr:to>
    <xdr:pic>
      <xdr:nvPicPr>
        <xdr:cNvPr id="242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15690250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123</xdr:row>
      <xdr:rowOff>127000</xdr:rowOff>
    </xdr:from>
    <xdr:to>
      <xdr:col>15</xdr:col>
      <xdr:colOff>605950</xdr:colOff>
      <xdr:row>126</xdr:row>
      <xdr:rowOff>1158205</xdr:rowOff>
    </xdr:to>
    <xdr:pic>
      <xdr:nvPicPr>
        <xdr:cNvPr id="243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315690250"/>
          <a:ext cx="1260000" cy="1908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129</xdr:row>
      <xdr:rowOff>127000</xdr:rowOff>
    </xdr:from>
    <xdr:to>
      <xdr:col>2</xdr:col>
      <xdr:colOff>301150</xdr:colOff>
      <xdr:row>132</xdr:row>
      <xdr:rowOff>1168102</xdr:rowOff>
    </xdr:to>
    <xdr:pic>
      <xdr:nvPicPr>
        <xdr:cNvPr id="244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18281050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129</xdr:row>
      <xdr:rowOff>127000</xdr:rowOff>
    </xdr:from>
    <xdr:to>
      <xdr:col>15</xdr:col>
      <xdr:colOff>605950</xdr:colOff>
      <xdr:row>132</xdr:row>
      <xdr:rowOff>1168102</xdr:rowOff>
    </xdr:to>
    <xdr:pic>
      <xdr:nvPicPr>
        <xdr:cNvPr id="245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318281050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135</xdr:row>
      <xdr:rowOff>127000</xdr:rowOff>
    </xdr:from>
    <xdr:to>
      <xdr:col>2</xdr:col>
      <xdr:colOff>301150</xdr:colOff>
      <xdr:row>138</xdr:row>
      <xdr:rowOff>1161144</xdr:rowOff>
    </xdr:to>
    <xdr:pic>
      <xdr:nvPicPr>
        <xdr:cNvPr id="248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20843275"/>
          <a:ext cx="1260000" cy="19079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135</xdr:row>
      <xdr:rowOff>127000</xdr:rowOff>
    </xdr:from>
    <xdr:to>
      <xdr:col>15</xdr:col>
      <xdr:colOff>605950</xdr:colOff>
      <xdr:row>138</xdr:row>
      <xdr:rowOff>1161144</xdr:rowOff>
    </xdr:to>
    <xdr:pic>
      <xdr:nvPicPr>
        <xdr:cNvPr id="249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320843275"/>
          <a:ext cx="1260000" cy="19079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174625</xdr:colOff>
      <xdr:row>135</xdr:row>
      <xdr:rowOff>127000</xdr:rowOff>
    </xdr:from>
    <xdr:to>
      <xdr:col>19</xdr:col>
      <xdr:colOff>605950</xdr:colOff>
      <xdr:row>138</xdr:row>
      <xdr:rowOff>1161144</xdr:rowOff>
    </xdr:to>
    <xdr:pic>
      <xdr:nvPicPr>
        <xdr:cNvPr id="253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356600" y="284619700"/>
          <a:ext cx="1260000" cy="183424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96</xdr:row>
      <xdr:rowOff>127000</xdr:rowOff>
    </xdr:from>
    <xdr:to>
      <xdr:col>2</xdr:col>
      <xdr:colOff>301150</xdr:colOff>
      <xdr:row>99</xdr:row>
      <xdr:rowOff>93136</xdr:rowOff>
    </xdr:to>
    <xdr:pic>
      <xdr:nvPicPr>
        <xdr:cNvPr id="267" name="Рисунок 6"/>
        <xdr:cNvPicPr preferRelativeResize="0"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294468550"/>
          <a:ext cx="1260000" cy="19079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112</xdr:row>
      <xdr:rowOff>127000</xdr:rowOff>
    </xdr:from>
    <xdr:to>
      <xdr:col>2</xdr:col>
      <xdr:colOff>301150</xdr:colOff>
      <xdr:row>115</xdr:row>
      <xdr:rowOff>48111</xdr:rowOff>
    </xdr:to>
    <xdr:pic>
      <xdr:nvPicPr>
        <xdr:cNvPr id="269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07765450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118</xdr:row>
      <xdr:rowOff>127000</xdr:rowOff>
    </xdr:from>
    <xdr:to>
      <xdr:col>2</xdr:col>
      <xdr:colOff>301150</xdr:colOff>
      <xdr:row>119</xdr:row>
      <xdr:rowOff>1706447</xdr:rowOff>
    </xdr:to>
    <xdr:pic>
      <xdr:nvPicPr>
        <xdr:cNvPr id="272" name="Picture 103198"/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12899425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147</xdr:row>
      <xdr:rowOff>127000</xdr:rowOff>
    </xdr:from>
    <xdr:to>
      <xdr:col>2</xdr:col>
      <xdr:colOff>301150</xdr:colOff>
      <xdr:row>148</xdr:row>
      <xdr:rowOff>1733540</xdr:rowOff>
    </xdr:to>
    <xdr:pic>
      <xdr:nvPicPr>
        <xdr:cNvPr id="286" name="Рисунок 7"/>
        <xdr:cNvPicPr preferRelativeResize="0"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60514900"/>
          <a:ext cx="1260000" cy="1907999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151</xdr:row>
      <xdr:rowOff>127000</xdr:rowOff>
    </xdr:from>
    <xdr:to>
      <xdr:col>2</xdr:col>
      <xdr:colOff>301150</xdr:colOff>
      <xdr:row>153</xdr:row>
      <xdr:rowOff>1495444</xdr:rowOff>
    </xdr:to>
    <xdr:pic>
      <xdr:nvPicPr>
        <xdr:cNvPr id="299" name="Рисунок 7"/>
        <xdr:cNvPicPr preferRelativeResize="0"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62953300"/>
          <a:ext cx="1260000" cy="191248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156</xdr:row>
      <xdr:rowOff>127000</xdr:rowOff>
    </xdr:from>
    <xdr:to>
      <xdr:col>2</xdr:col>
      <xdr:colOff>301150</xdr:colOff>
      <xdr:row>159</xdr:row>
      <xdr:rowOff>90413</xdr:rowOff>
    </xdr:to>
    <xdr:pic>
      <xdr:nvPicPr>
        <xdr:cNvPr id="300" name="Рисунок 7"/>
        <xdr:cNvPicPr preferRelativeResize="0"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365410750"/>
          <a:ext cx="1260000" cy="190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163</xdr:row>
      <xdr:rowOff>127000</xdr:rowOff>
    </xdr:from>
    <xdr:to>
      <xdr:col>2</xdr:col>
      <xdr:colOff>301150</xdr:colOff>
      <xdr:row>164</xdr:row>
      <xdr:rowOff>1696554</xdr:rowOff>
    </xdr:to>
    <xdr:pic>
      <xdr:nvPicPr>
        <xdr:cNvPr id="492" name="Picture 93126"/>
        <xdr:cNvPicPr preferRelativeResize="0">
          <a:picLocks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450745225"/>
          <a:ext cx="1260000" cy="190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174</xdr:row>
      <xdr:rowOff>127000</xdr:rowOff>
    </xdr:from>
    <xdr:to>
      <xdr:col>2</xdr:col>
      <xdr:colOff>301150</xdr:colOff>
      <xdr:row>175</xdr:row>
      <xdr:rowOff>1700264</xdr:rowOff>
    </xdr:to>
    <xdr:pic>
      <xdr:nvPicPr>
        <xdr:cNvPr id="512" name="Рисунок 7"/>
        <xdr:cNvPicPr/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355600" y="458546200"/>
          <a:ext cx="1260000" cy="1908000"/>
        </a:xfrm>
        <a:prstGeom prst="rect">
          <a:avLst/>
        </a:prstGeom>
        <a:ln w="3240">
          <a:solidFill>
            <a:srgbClr val="000000"/>
          </a:solidFill>
          <a:miter/>
        </a:ln>
        <a:effectLst>
          <a:outerShdw algn="ctr" rotWithShape="0">
            <a:srgbClr val="000000"/>
          </a:outerShdw>
        </a:effectLst>
      </xdr:spPr>
    </xdr:pic>
    <xdr:clientData/>
  </xdr:twoCellAnchor>
  <xdr:twoCellAnchor editAs="oneCell">
    <xdr:from>
      <xdr:col>1</xdr:col>
      <xdr:colOff>355600</xdr:colOff>
      <xdr:row>168</xdr:row>
      <xdr:rowOff>127000</xdr:rowOff>
    </xdr:from>
    <xdr:to>
      <xdr:col>2</xdr:col>
      <xdr:colOff>301150</xdr:colOff>
      <xdr:row>171</xdr:row>
      <xdr:rowOff>1142121</xdr:rowOff>
    </xdr:to>
    <xdr:pic>
      <xdr:nvPicPr>
        <xdr:cNvPr id="514" name="Рисунок 1"/>
        <xdr:cNvPicPr/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355600" y="453488425"/>
          <a:ext cx="1260000" cy="1907999"/>
        </a:xfrm>
        <a:prstGeom prst="rect">
          <a:avLst/>
        </a:prstGeom>
        <a:ln w="3240">
          <a:solidFill>
            <a:srgbClr val="000000"/>
          </a:solidFill>
          <a:miter/>
        </a:ln>
        <a:effectLst>
          <a:outerShdw algn="ctr" rotWithShape="0">
            <a:srgbClr val="000000"/>
          </a:outerShdw>
        </a:effectLst>
      </xdr:spPr>
    </xdr:pic>
    <xdr:clientData/>
  </xdr:twoCellAnchor>
  <xdr:twoCellAnchor editAs="oneCell">
    <xdr:from>
      <xdr:col>1</xdr:col>
      <xdr:colOff>355600</xdr:colOff>
      <xdr:row>179</xdr:row>
      <xdr:rowOff>127000</xdr:rowOff>
    </xdr:from>
    <xdr:to>
      <xdr:col>2</xdr:col>
      <xdr:colOff>301150</xdr:colOff>
      <xdr:row>180</xdr:row>
      <xdr:rowOff>1700262</xdr:rowOff>
    </xdr:to>
    <xdr:pic>
      <xdr:nvPicPr>
        <xdr:cNvPr id="517" name="Picture 93126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466109050"/>
          <a:ext cx="1260000" cy="1907999"/>
        </a:xfrm>
        <a:prstGeom prst="rec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127000</xdr:colOff>
      <xdr:row>179</xdr:row>
      <xdr:rowOff>127000</xdr:rowOff>
    </xdr:from>
    <xdr:to>
      <xdr:col>15</xdr:col>
      <xdr:colOff>605950</xdr:colOff>
      <xdr:row>180</xdr:row>
      <xdr:rowOff>1700262</xdr:rowOff>
    </xdr:to>
    <xdr:pic>
      <xdr:nvPicPr>
        <xdr:cNvPr id="521" name="Picture 93126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6918325" y="466109050"/>
          <a:ext cx="1260000" cy="1907999"/>
        </a:xfrm>
        <a:prstGeom prst="rec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355600</xdr:colOff>
      <xdr:row>184</xdr:row>
      <xdr:rowOff>127000</xdr:rowOff>
    </xdr:from>
    <xdr:to>
      <xdr:col>2</xdr:col>
      <xdr:colOff>301150</xdr:colOff>
      <xdr:row>187</xdr:row>
      <xdr:rowOff>86300</xdr:rowOff>
    </xdr:to>
    <xdr:sp macro="" textlink="">
      <xdr:nvSpPr>
        <xdr:cNvPr id="302" name="Прямоугольник 18"/>
        <xdr:cNvSpPr>
          <a:spLocks noChangeArrowheads="1"/>
        </xdr:cNvSpPr>
      </xdr:nvSpPr>
      <xdr:spPr bwMode="auto">
        <a:xfrm>
          <a:off x="355600" y="480377500"/>
          <a:ext cx="1256638" cy="825499"/>
        </a:xfrm>
        <a:prstGeom prst="rect">
          <a:avLst/>
        </a:prstGeom>
        <a:blipFill dpi="0" rotWithShape="1">
          <a:blip xmlns:r="http://schemas.openxmlformats.org/officeDocument/2006/relationships" r:embed="rId33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355600</xdr:colOff>
      <xdr:row>190</xdr:row>
      <xdr:rowOff>127000</xdr:rowOff>
    </xdr:from>
    <xdr:to>
      <xdr:col>2</xdr:col>
      <xdr:colOff>301150</xdr:colOff>
      <xdr:row>194</xdr:row>
      <xdr:rowOff>43788</xdr:rowOff>
    </xdr:to>
    <xdr:sp macro="" textlink="">
      <xdr:nvSpPr>
        <xdr:cNvPr id="311" name="Прямоугольник 18"/>
        <xdr:cNvSpPr>
          <a:spLocks noChangeArrowheads="1"/>
        </xdr:cNvSpPr>
      </xdr:nvSpPr>
      <xdr:spPr bwMode="auto">
        <a:xfrm>
          <a:off x="355600" y="477348550"/>
          <a:ext cx="1260000" cy="1187450"/>
        </a:xfrm>
        <a:prstGeom prst="rect">
          <a:avLst/>
        </a:prstGeom>
        <a:blipFill dpi="0" rotWithShape="1">
          <a:blip xmlns:r="http://schemas.openxmlformats.org/officeDocument/2006/relationships" r:embed="rId34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355600</xdr:colOff>
      <xdr:row>196</xdr:row>
      <xdr:rowOff>127000</xdr:rowOff>
    </xdr:from>
    <xdr:to>
      <xdr:col>2</xdr:col>
      <xdr:colOff>301150</xdr:colOff>
      <xdr:row>199</xdr:row>
      <xdr:rowOff>58964</xdr:rowOff>
    </xdr:to>
    <xdr:pic>
      <xdr:nvPicPr>
        <xdr:cNvPr id="303" name="Рисунок 8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515210425"/>
          <a:ext cx="1260000" cy="920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355600</xdr:colOff>
      <xdr:row>201</xdr:row>
      <xdr:rowOff>0</xdr:rowOff>
    </xdr:from>
    <xdr:to>
      <xdr:col>2</xdr:col>
      <xdr:colOff>301150</xdr:colOff>
      <xdr:row>204</xdr:row>
      <xdr:rowOff>359488</xdr:rowOff>
    </xdr:to>
    <xdr:pic>
      <xdr:nvPicPr>
        <xdr:cNvPr id="304" name="Рисунок 87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69" r="11948"/>
        <a:stretch>
          <a:fillRect/>
        </a:stretch>
      </xdr:blipFill>
      <xdr:spPr bwMode="auto">
        <a:xfrm>
          <a:off x="355600" y="516455025"/>
          <a:ext cx="1260000" cy="1223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355600</xdr:colOff>
      <xdr:row>207</xdr:row>
      <xdr:rowOff>127000</xdr:rowOff>
    </xdr:from>
    <xdr:to>
      <xdr:col>2</xdr:col>
      <xdr:colOff>301150</xdr:colOff>
      <xdr:row>210</xdr:row>
      <xdr:rowOff>393283</xdr:rowOff>
    </xdr:to>
    <xdr:pic>
      <xdr:nvPicPr>
        <xdr:cNvPr id="330" name="Рисунок 81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518401300"/>
          <a:ext cx="1260000" cy="112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355600</xdr:colOff>
      <xdr:row>213</xdr:row>
      <xdr:rowOff>194234</xdr:rowOff>
    </xdr:from>
    <xdr:to>
      <xdr:col>2</xdr:col>
      <xdr:colOff>301150</xdr:colOff>
      <xdr:row>217</xdr:row>
      <xdr:rowOff>44880</xdr:rowOff>
    </xdr:to>
    <xdr:pic>
      <xdr:nvPicPr>
        <xdr:cNvPr id="331" name="Рисунок 81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520125884"/>
          <a:ext cx="1260000" cy="112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355600</xdr:colOff>
      <xdr:row>14</xdr:row>
      <xdr:rowOff>127000</xdr:rowOff>
    </xdr:from>
    <xdr:to>
      <xdr:col>2</xdr:col>
      <xdr:colOff>282100</xdr:colOff>
      <xdr:row>16</xdr:row>
      <xdr:rowOff>43658</xdr:rowOff>
    </xdr:to>
    <xdr:pic>
      <xdr:nvPicPr>
        <xdr:cNvPr id="358" name="Рисунок 7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55600" y="58496200"/>
          <a:ext cx="1260000" cy="1908000"/>
        </a:xfrm>
        <a:prstGeom prst="rect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  <a:effectLst>
          <a:outerShdw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222"/>
  <sheetViews>
    <sheetView tabSelected="1" topLeftCell="B1" zoomScaleNormal="100" workbookViewId="0">
      <pane ySplit="10" topLeftCell="A11" activePane="bottomLeft" state="frozenSplit"/>
      <selection activeCell="B1" sqref="B1"/>
      <selection pane="bottomLeft"/>
    </sheetView>
  </sheetViews>
  <sheetFormatPr defaultRowHeight="20.25"/>
  <cols>
    <col min="1" max="1" width="0" style="8" hidden="1" customWidth="1"/>
    <col min="2" max="2" width="19.7109375" style="2" customWidth="1"/>
    <col min="3" max="3" width="9.5703125" style="10" customWidth="1"/>
    <col min="4" max="4" width="17.28515625" style="99" customWidth="1"/>
    <col min="5" max="6" width="6.85546875" style="100" customWidth="1"/>
    <col min="7" max="7" width="6.7109375" style="100" customWidth="1"/>
    <col min="8" max="8" width="6.5703125" style="100" customWidth="1"/>
    <col min="9" max="10" width="6.85546875" style="100" customWidth="1"/>
    <col min="11" max="12" width="7.42578125" style="100" customWidth="1"/>
    <col min="13" max="13" width="7.42578125" style="100" hidden="1" customWidth="1"/>
    <col min="14" max="14" width="7.140625" style="100" hidden="1" customWidth="1"/>
    <col min="15" max="15" width="11.7109375" style="8" customWidth="1"/>
    <col min="16" max="16" width="9.140625" style="7" customWidth="1"/>
    <col min="17" max="17" width="12.42578125" style="108" hidden="1" customWidth="1"/>
    <col min="18" max="18" width="12.42578125" style="109" hidden="1" customWidth="1"/>
    <col min="19" max="19" width="12.42578125" style="62" customWidth="1"/>
    <col min="20" max="20" width="18.85546875" style="11" customWidth="1"/>
    <col min="21" max="16384" width="9.140625" style="8"/>
  </cols>
  <sheetData>
    <row r="1" spans="1:21" s="1" customFormat="1" ht="85.7" customHeight="1" thickBot="1">
      <c r="A1" s="8"/>
      <c r="B1" s="35"/>
      <c r="C1" s="36"/>
      <c r="D1" s="37"/>
      <c r="E1" s="151" t="s">
        <v>0</v>
      </c>
      <c r="F1" s="152"/>
      <c r="G1" s="153"/>
      <c r="H1" s="154" t="s">
        <v>10</v>
      </c>
      <c r="I1" s="155"/>
      <c r="J1" s="156"/>
      <c r="K1" s="148"/>
      <c r="L1" s="149"/>
      <c r="M1" s="149"/>
      <c r="N1" s="149"/>
      <c r="O1" s="150"/>
      <c r="P1" s="38" t="s">
        <v>9</v>
      </c>
      <c r="Q1" s="52"/>
      <c r="R1" s="39"/>
      <c r="S1" s="60" t="s">
        <v>11</v>
      </c>
      <c r="T1" s="40" t="e">
        <f ca="1">SUM(T11:T8508)</f>
        <v>#VALUE!</v>
      </c>
    </row>
    <row r="2" spans="1:21" s="1" customFormat="1" ht="3.75" customHeight="1" thickBot="1">
      <c r="A2" s="8"/>
      <c r="B2" s="2"/>
      <c r="C2" s="3"/>
      <c r="D2" s="68"/>
      <c r="E2" s="69"/>
      <c r="F2" s="69"/>
      <c r="G2" s="69"/>
      <c r="H2" s="70"/>
      <c r="I2" s="70"/>
      <c r="J2" s="70"/>
      <c r="K2" s="70"/>
      <c r="L2" s="70"/>
      <c r="M2" s="70"/>
      <c r="N2" s="70"/>
      <c r="O2" s="33" t="str">
        <f ca="1">IF(D2="цвет",SUM(O3:INDIRECT("L"&amp;R2)),IF(SUM(E2:N2)=0,"",SUM(E2:N2)))</f>
        <v/>
      </c>
      <c r="P2" s="23"/>
      <c r="Q2" s="53">
        <f>IF(C2&lt;&gt;0,C2,Q1)</f>
        <v>0</v>
      </c>
      <c r="R2" s="34">
        <f ca="1">IF(D2="Посмотреть большую фотографию на сайте",CELL("строка",O2),R3)</f>
        <v>0</v>
      </c>
      <c r="S2" s="61"/>
      <c r="T2" s="25"/>
    </row>
    <row r="3" spans="1:21" s="1" customFormat="1" ht="3.75" customHeight="1" thickBot="1">
      <c r="A3" s="8"/>
      <c r="B3" s="2"/>
      <c r="C3" s="3"/>
      <c r="D3" s="110"/>
      <c r="E3" s="69"/>
      <c r="F3" s="69"/>
      <c r="G3" s="69"/>
      <c r="H3" s="70"/>
      <c r="I3" s="70"/>
      <c r="J3" s="70"/>
      <c r="K3" s="70"/>
      <c r="L3" s="70"/>
      <c r="M3" s="70"/>
      <c r="N3" s="70"/>
      <c r="O3" s="3"/>
      <c r="P3" s="23"/>
      <c r="Q3" s="54"/>
      <c r="R3" s="24"/>
      <c r="S3" s="61"/>
      <c r="T3" s="25"/>
    </row>
    <row r="4" spans="1:21" s="1" customFormat="1" ht="3.75" customHeight="1" thickBot="1">
      <c r="A4" s="8"/>
      <c r="B4" s="2"/>
      <c r="C4" s="3"/>
      <c r="D4" s="110"/>
      <c r="E4" s="69"/>
      <c r="F4" s="69"/>
      <c r="G4" s="69"/>
      <c r="H4" s="70"/>
      <c r="I4" s="70"/>
      <c r="J4" s="70"/>
      <c r="K4" s="70"/>
      <c r="L4" s="70"/>
      <c r="M4" s="70"/>
      <c r="N4" s="70"/>
      <c r="O4" s="3" t="str">
        <f ca="1">IF(D4="цвет",SUM(O5:INDIRECT("L"&amp;R4)),IF(SUM(E4:N4)=0,"",SUM(E4:N4)))</f>
        <v/>
      </c>
      <c r="P4" s="23" t="s">
        <v>1</v>
      </c>
      <c r="Q4" s="54">
        <f t="shared" ref="Q4:Q67" si="0">IF(C4&lt;&gt;0,C4,Q3)</f>
        <v>0</v>
      </c>
      <c r="R4" s="24">
        <f t="shared" ref="R4:R67" ca="1" si="1">IF(D4="Посмотреть большую фотографию на сайте",CELL("строка",O4),R5)</f>
        <v>17</v>
      </c>
      <c r="S4" s="61" t="s">
        <v>1</v>
      </c>
      <c r="T4" s="25"/>
    </row>
    <row r="5" spans="1:21" s="1" customFormat="1" ht="3.75" customHeight="1" thickBot="1">
      <c r="A5" s="8"/>
      <c r="B5" s="2"/>
      <c r="C5" s="3"/>
      <c r="D5" s="110"/>
      <c r="E5" s="69"/>
      <c r="F5" s="69"/>
      <c r="G5" s="69"/>
      <c r="H5" s="70"/>
      <c r="I5" s="70"/>
      <c r="J5" s="70"/>
      <c r="K5" s="70"/>
      <c r="L5" s="70"/>
      <c r="M5" s="70"/>
      <c r="N5" s="70"/>
      <c r="O5" s="3" t="str">
        <f ca="1">IF(D5="цвет",SUM(O6:INDIRECT("L"&amp;R5)),IF(SUM(E5:N5)=0,"",SUM(E5:N5)))</f>
        <v/>
      </c>
      <c r="P5" s="23" t="s">
        <v>1</v>
      </c>
      <c r="Q5" s="54">
        <f t="shared" si="0"/>
        <v>0</v>
      </c>
      <c r="R5" s="24">
        <f t="shared" ca="1" si="1"/>
        <v>17</v>
      </c>
      <c r="S5" s="61" t="s">
        <v>1</v>
      </c>
      <c r="T5" s="25"/>
    </row>
    <row r="6" spans="1:21" s="1" customFormat="1" ht="3.75" customHeight="1" thickBot="1">
      <c r="A6" s="8"/>
      <c r="B6" s="2"/>
      <c r="C6" s="3"/>
      <c r="D6" s="110"/>
      <c r="E6" s="69"/>
      <c r="F6" s="69"/>
      <c r="G6" s="69"/>
      <c r="H6" s="70"/>
      <c r="I6" s="70"/>
      <c r="J6" s="70"/>
      <c r="K6" s="70"/>
      <c r="L6" s="70"/>
      <c r="M6" s="70"/>
      <c r="N6" s="70"/>
      <c r="O6" s="3" t="str">
        <f ca="1">IF(D6="цвет",SUM(O7:INDIRECT("L"&amp;R6)),IF(SUM(E6:N6)=0,"",SUM(E6:N6)))</f>
        <v/>
      </c>
      <c r="P6" s="23" t="s">
        <v>1</v>
      </c>
      <c r="Q6" s="54">
        <f t="shared" si="0"/>
        <v>0</v>
      </c>
      <c r="R6" s="24">
        <f t="shared" ca="1" si="1"/>
        <v>17</v>
      </c>
      <c r="S6" s="61" t="s">
        <v>1</v>
      </c>
      <c r="T6" s="25"/>
    </row>
    <row r="7" spans="1:21" s="1" customFormat="1" ht="3.75" customHeight="1" thickBot="1">
      <c r="A7" s="8"/>
      <c r="B7" s="2"/>
      <c r="C7" s="3"/>
      <c r="D7" s="110"/>
      <c r="E7" s="69"/>
      <c r="F7" s="69"/>
      <c r="G7" s="69"/>
      <c r="H7" s="70"/>
      <c r="I7" s="70"/>
      <c r="J7" s="70"/>
      <c r="K7" s="70"/>
      <c r="L7" s="70"/>
      <c r="M7" s="70"/>
      <c r="N7" s="70"/>
      <c r="O7" s="3" t="str">
        <f ca="1">IF(D7="цвет",SUM(O8:INDIRECT("L"&amp;R7)),IF(SUM(E7:N7)=0,"",SUM(E7:N7)))</f>
        <v/>
      </c>
      <c r="P7" s="23" t="s">
        <v>1</v>
      </c>
      <c r="Q7" s="54">
        <f t="shared" si="0"/>
        <v>0</v>
      </c>
      <c r="R7" s="24">
        <f t="shared" ca="1" si="1"/>
        <v>17</v>
      </c>
      <c r="S7" s="61" t="s">
        <v>1</v>
      </c>
      <c r="T7" s="25"/>
    </row>
    <row r="8" spans="1:21" s="1" customFormat="1" ht="3.75" customHeight="1" thickBot="1">
      <c r="A8" s="8"/>
      <c r="B8" s="2"/>
      <c r="C8" s="3"/>
      <c r="D8" s="110"/>
      <c r="E8" s="69"/>
      <c r="F8" s="69"/>
      <c r="G8" s="69"/>
      <c r="H8" s="70"/>
      <c r="I8" s="70"/>
      <c r="J8" s="70"/>
      <c r="K8" s="70"/>
      <c r="L8" s="70"/>
      <c r="M8" s="70"/>
      <c r="N8" s="70"/>
      <c r="O8" s="3" t="str">
        <f ca="1">IF(D8="цвет",SUM(O9:INDIRECT("L"&amp;R8)),IF(SUM(E8:N8)=0,"",SUM(E8:N8)))</f>
        <v/>
      </c>
      <c r="P8" s="23" t="s">
        <v>1</v>
      </c>
      <c r="Q8" s="54">
        <f t="shared" si="0"/>
        <v>0</v>
      </c>
      <c r="R8" s="24">
        <f t="shared" ca="1" si="1"/>
        <v>17</v>
      </c>
      <c r="S8" s="61" t="s">
        <v>1</v>
      </c>
      <c r="T8" s="25"/>
    </row>
    <row r="9" spans="1:21" s="1" customFormat="1" ht="3.75" customHeight="1" thickBot="1">
      <c r="A9" s="8"/>
      <c r="B9" s="2"/>
      <c r="C9" s="3"/>
      <c r="D9" s="110"/>
      <c r="E9" s="69"/>
      <c r="F9" s="69"/>
      <c r="G9" s="69"/>
      <c r="H9" s="70"/>
      <c r="I9" s="70"/>
      <c r="J9" s="70"/>
      <c r="K9" s="70"/>
      <c r="L9" s="70"/>
      <c r="M9" s="70"/>
      <c r="N9" s="70"/>
      <c r="O9" s="3" t="str">
        <f ca="1">IF(D9="цвет",SUM(O10:INDIRECT("L"&amp;R9)),IF(SUM(E9:N9)=0,"",SUM(E9:N9)))</f>
        <v/>
      </c>
      <c r="P9" s="23" t="s">
        <v>1</v>
      </c>
      <c r="Q9" s="54">
        <f t="shared" si="0"/>
        <v>0</v>
      </c>
      <c r="R9" s="24">
        <f t="shared" ca="1" si="1"/>
        <v>17</v>
      </c>
      <c r="S9" s="61" t="s">
        <v>1</v>
      </c>
      <c r="T9" s="25"/>
    </row>
    <row r="10" spans="1:21" s="1" customFormat="1" ht="18.75" customHeight="1" thickBot="1">
      <c r="A10" s="8"/>
      <c r="B10" s="2"/>
      <c r="C10" s="3"/>
      <c r="D10" s="110"/>
      <c r="E10" s="71"/>
      <c r="F10" s="71"/>
      <c r="G10" s="71"/>
      <c r="H10" s="72"/>
      <c r="I10" s="72"/>
      <c r="J10" s="72"/>
      <c r="K10" s="72"/>
      <c r="L10" s="72"/>
      <c r="M10" s="72"/>
      <c r="N10" s="72"/>
      <c r="O10" s="3" t="str">
        <f ca="1">IF(D10="цвет",SUM(O11:INDIRECT("L"&amp;R10)),IF(SUM(E10:N10)=0,"",SUM(E10:N10)))</f>
        <v/>
      </c>
      <c r="P10" s="23" t="s">
        <v>1</v>
      </c>
      <c r="Q10" s="54">
        <f t="shared" si="0"/>
        <v>0</v>
      </c>
      <c r="R10" s="24">
        <f t="shared" ca="1" si="1"/>
        <v>17</v>
      </c>
      <c r="S10" s="61" t="s">
        <v>1</v>
      </c>
      <c r="T10" s="25"/>
    </row>
    <row r="11" spans="1:21" ht="33.75" thickBot="1">
      <c r="B11" s="15" t="s">
        <v>46</v>
      </c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4" t="str">
        <f ca="1">IF(D11="цвет",SUM(O12:INDIRECT("L"&amp;R11)),IF(SUM(E11:N11)=0,"",SUM(E11:N11)))</f>
        <v/>
      </c>
      <c r="P11" s="22" t="s">
        <v>1</v>
      </c>
      <c r="Q11" s="55">
        <f t="shared" si="0"/>
        <v>0</v>
      </c>
      <c r="R11" s="9">
        <f t="shared" ca="1" si="1"/>
        <v>17</v>
      </c>
      <c r="S11" s="62" t="s">
        <v>1</v>
      </c>
    </row>
    <row r="12" spans="1:21" ht="33.75" thickBot="1">
      <c r="B12" s="15" t="s">
        <v>19</v>
      </c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5" t="str">
        <f ca="1">IF(D12="цвет",SUM(O13:INDIRECT("L"&amp;R12)),IF(SUM(E12:N12)=0,"",SUM(E12:N12)))</f>
        <v/>
      </c>
      <c r="P12" s="65" t="s">
        <v>1</v>
      </c>
      <c r="Q12" s="105">
        <f t="shared" si="0"/>
        <v>0</v>
      </c>
      <c r="R12" s="105">
        <f t="shared" ca="1" si="1"/>
        <v>17</v>
      </c>
      <c r="S12" s="65" t="s">
        <v>1</v>
      </c>
      <c r="T12" s="64"/>
    </row>
    <row r="13" spans="1:21" ht="23.1" customHeight="1" thickBot="1">
      <c r="A13" s="20"/>
      <c r="B13" s="18" t="s">
        <v>73</v>
      </c>
      <c r="C13" s="19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116" t="str">
        <f ca="1">IF(D13="цвет",SUM(O14:INDIRECT("L"&amp;R13)),IF(SUM(E13:N13)=0,"",SUM(E13:N13)))</f>
        <v/>
      </c>
      <c r="P13" s="7" t="s">
        <v>1</v>
      </c>
      <c r="Q13" s="106">
        <f t="shared" si="0"/>
        <v>0</v>
      </c>
      <c r="R13" s="106">
        <f t="shared" ca="1" si="1"/>
        <v>17</v>
      </c>
      <c r="S13" s="7" t="s">
        <v>1</v>
      </c>
      <c r="T13" s="7"/>
      <c r="U13" s="57"/>
    </row>
    <row r="14" spans="1:21" ht="17.25" thickBot="1">
      <c r="A14" s="21"/>
      <c r="B14" s="127" t="s">
        <v>74</v>
      </c>
      <c r="C14" s="4">
        <v>8688</v>
      </c>
      <c r="D14" s="75" t="s">
        <v>4</v>
      </c>
      <c r="E14" s="76" t="s">
        <v>5</v>
      </c>
      <c r="F14" s="77" t="s">
        <v>6</v>
      </c>
      <c r="G14" s="77" t="s">
        <v>7</v>
      </c>
      <c r="H14" s="77" t="s">
        <v>3</v>
      </c>
      <c r="I14" s="77"/>
      <c r="J14" s="77"/>
      <c r="K14" s="77"/>
      <c r="L14" s="90"/>
      <c r="M14" s="90"/>
      <c r="N14" s="78"/>
      <c r="O14" s="117">
        <f ca="1">IF(D14="цвет",SUM(O15:INDIRECT("L"&amp;R14)),IF(SUM(E14:N14)=0,"",SUM(E14:N14)))</f>
        <v>0</v>
      </c>
      <c r="P14" s="51">
        <v>902</v>
      </c>
      <c r="Q14" s="59">
        <f t="shared" si="0"/>
        <v>8688</v>
      </c>
      <c r="R14" s="107">
        <f t="shared" ca="1" si="1"/>
        <v>17</v>
      </c>
      <c r="S14" s="63">
        <v>450</v>
      </c>
      <c r="T14" s="29">
        <f ca="1">O14*S14</f>
        <v>0</v>
      </c>
      <c r="U14" s="57"/>
    </row>
    <row r="15" spans="1:21" ht="17.25" thickBot="1">
      <c r="A15" s="21"/>
      <c r="B15" s="128"/>
      <c r="C15" s="5"/>
      <c r="D15" s="79" t="s">
        <v>18</v>
      </c>
      <c r="E15" s="118"/>
      <c r="F15" s="118"/>
      <c r="G15" s="101"/>
      <c r="H15" s="101"/>
      <c r="I15" s="101"/>
      <c r="J15" s="101"/>
      <c r="K15" s="101"/>
      <c r="L15" s="101"/>
      <c r="M15" s="101"/>
      <c r="N15" s="111"/>
      <c r="O15" s="116" t="str">
        <f ca="1">IF(D15="цвет",SUM(O16:INDIRECT("L"&amp;R15)),IF(SUM(E15:N15)=0,"",SUM(E15:N15)))</f>
        <v/>
      </c>
      <c r="P15" s="66" t="s">
        <v>1</v>
      </c>
      <c r="Q15" s="59">
        <f t="shared" si="0"/>
        <v>8688</v>
      </c>
      <c r="R15" s="107">
        <f t="shared" ca="1" si="1"/>
        <v>17</v>
      </c>
      <c r="S15" s="8" t="s">
        <v>1</v>
      </c>
      <c r="T15" s="67"/>
      <c r="U15" s="57"/>
    </row>
    <row r="16" spans="1:21" ht="135" customHeight="1">
      <c r="A16" s="21"/>
      <c r="B16" s="138"/>
      <c r="C16" s="30"/>
      <c r="D16" s="130" t="s">
        <v>101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16" t="str">
        <f ca="1">IF(D16="цвет",SUM(O17:INDIRECT("L"&amp;R16)),IF(SUM(E16:N16)=0,"",SUM(E16:N16)))</f>
        <v/>
      </c>
      <c r="P16" s="66" t="s">
        <v>1</v>
      </c>
      <c r="Q16" s="59">
        <f t="shared" si="0"/>
        <v>8688</v>
      </c>
      <c r="R16" s="107">
        <f t="shared" ca="1" si="1"/>
        <v>17</v>
      </c>
      <c r="S16" s="8" t="s">
        <v>1</v>
      </c>
      <c r="T16" s="67"/>
      <c r="U16" s="57"/>
    </row>
    <row r="17" spans="1:21" ht="17.25" customHeight="1" thickBot="1">
      <c r="A17" s="21"/>
      <c r="B17" s="129"/>
      <c r="C17" s="6"/>
      <c r="D17" s="132" t="str">
        <f>HYPERLINK("https://miamia.ru/search/index.php?q="&amp;Q17&amp;"&amp;s=Поиск?utm_source=Excel&amp;utm_medium=Nalichie&amp;utm_content="&amp;Q17&amp;"","Посмотреть большую фотографию на сайте")</f>
        <v>Посмотреть большую фотографию на сайте</v>
      </c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16" t="str">
        <f ca="1">IF(D17="цвет",SUM(O18:INDIRECT("L"&amp;R17)),IF(SUM(E17:N17)=0,"",SUM(E17:N17)))</f>
        <v/>
      </c>
      <c r="P17" s="66" t="s">
        <v>1</v>
      </c>
      <c r="Q17" s="59">
        <f t="shared" si="0"/>
        <v>8688</v>
      </c>
      <c r="R17" s="107">
        <f t="shared" ca="1" si="1"/>
        <v>17</v>
      </c>
      <c r="S17" s="8" t="s">
        <v>1</v>
      </c>
      <c r="T17" s="67"/>
      <c r="U17" s="57"/>
    </row>
    <row r="18" spans="1:21" ht="23.1" customHeight="1" thickBot="1">
      <c r="A18" s="20"/>
      <c r="B18" s="18" t="s">
        <v>59</v>
      </c>
      <c r="C18" s="19"/>
      <c r="D18" s="73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16" t="str">
        <f ca="1">IF(D18="цвет",SUM(O19:INDIRECT("L"&amp;R18)),IF(SUM(E18:N18)=0,"",SUM(E18:N18)))</f>
        <v/>
      </c>
      <c r="P18" s="65" t="s">
        <v>1</v>
      </c>
      <c r="Q18" s="105">
        <f t="shared" si="0"/>
        <v>8688</v>
      </c>
      <c r="R18" s="105">
        <f t="shared" ca="1" si="1"/>
        <v>22</v>
      </c>
      <c r="S18" s="65" t="s">
        <v>1</v>
      </c>
      <c r="T18" s="64"/>
      <c r="U18" s="57"/>
    </row>
    <row r="19" spans="1:21" ht="17.25" thickBot="1">
      <c r="A19" s="21"/>
      <c r="B19" s="124" t="s">
        <v>60</v>
      </c>
      <c r="C19" s="4">
        <v>7193</v>
      </c>
      <c r="D19" s="81" t="s">
        <v>4</v>
      </c>
      <c r="E19" s="76" t="s">
        <v>5</v>
      </c>
      <c r="F19" s="76" t="s">
        <v>14</v>
      </c>
      <c r="G19" s="77" t="s">
        <v>15</v>
      </c>
      <c r="H19" s="77" t="s">
        <v>16</v>
      </c>
      <c r="I19" s="82"/>
      <c r="J19" s="82"/>
      <c r="K19" s="82"/>
      <c r="L19" s="96"/>
      <c r="M19" s="96"/>
      <c r="N19" s="78"/>
      <c r="O19" s="117">
        <f ca="1">IF(D19="цвет",SUM(O20:INDIRECT("L"&amp;R19)),IF(SUM(E19:N19)=0,"",SUM(E19:N19)))</f>
        <v>0</v>
      </c>
      <c r="P19" s="51">
        <v>0</v>
      </c>
      <c r="Q19" s="59">
        <f t="shared" si="0"/>
        <v>7193</v>
      </c>
      <c r="R19" s="107">
        <f t="shared" ca="1" si="1"/>
        <v>22</v>
      </c>
      <c r="S19" s="63" t="s">
        <v>1</v>
      </c>
      <c r="T19" s="29" t="e">
        <f ca="1">O19*S19</f>
        <v>#VALUE!</v>
      </c>
      <c r="U19" s="57"/>
    </row>
    <row r="20" spans="1:21" ht="21" thickBot="1">
      <c r="A20" s="21"/>
      <c r="B20" s="125"/>
      <c r="C20" s="5"/>
      <c r="D20" s="83" t="s">
        <v>25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12"/>
      <c r="O20" s="116" t="str">
        <f ca="1">IF(D20="цвет",SUM(O21:INDIRECT("L"&amp;R20)),IF(SUM(E20:N20)=0,"",SUM(E20:N20)))</f>
        <v/>
      </c>
      <c r="P20" s="64" t="s">
        <v>1</v>
      </c>
      <c r="Q20" s="59">
        <f t="shared" si="0"/>
        <v>7193</v>
      </c>
      <c r="R20" s="107">
        <f t="shared" ca="1" si="1"/>
        <v>22</v>
      </c>
      <c r="S20" s="65" t="s">
        <v>1</v>
      </c>
      <c r="T20" s="64"/>
      <c r="U20" s="57"/>
    </row>
    <row r="21" spans="1:21" ht="138" customHeight="1">
      <c r="A21" s="21"/>
      <c r="B21" s="125"/>
      <c r="C21" s="5"/>
      <c r="D21" s="130" t="s">
        <v>102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16" t="str">
        <f ca="1">IF(D21="цвет",SUM(O22:INDIRECT("L"&amp;R21)),IF(SUM(E21:N21)=0,"",SUM(E21:N21)))</f>
        <v/>
      </c>
      <c r="P21" s="64" t="s">
        <v>1</v>
      </c>
      <c r="Q21" s="59">
        <f t="shared" si="0"/>
        <v>7193</v>
      </c>
      <c r="R21" s="107">
        <f t="shared" ca="1" si="1"/>
        <v>22</v>
      </c>
      <c r="S21" s="65" t="s">
        <v>1</v>
      </c>
      <c r="T21" s="64"/>
      <c r="U21" s="57"/>
    </row>
    <row r="22" spans="1:21" ht="17.25" customHeight="1" thickBot="1">
      <c r="A22" s="21"/>
      <c r="B22" s="126"/>
      <c r="C22" s="6"/>
      <c r="D22" s="132" t="str">
        <f>HYPERLINK("https://miamia.ru/search/index.php?q="&amp;Q22&amp;"&amp;s=Поиск?utm_source=Excel&amp;utm_medium=Nalichie&amp;utm_content="&amp;Q22&amp;"","Посмотреть большую фотографию на сайте")</f>
        <v>Посмотреть большую фотографию на сайте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16" t="str">
        <f ca="1">IF(D22="цвет",SUM(O23:INDIRECT("L"&amp;R22)),IF(SUM(E22:N22)=0,"",SUM(E22:N22)))</f>
        <v/>
      </c>
      <c r="P22" s="64" t="s">
        <v>1</v>
      </c>
      <c r="Q22" s="59">
        <f t="shared" si="0"/>
        <v>7193</v>
      </c>
      <c r="R22" s="107">
        <f t="shared" ca="1" si="1"/>
        <v>22</v>
      </c>
      <c r="S22" s="65" t="s">
        <v>1</v>
      </c>
      <c r="T22" s="64"/>
      <c r="U22" s="57"/>
    </row>
    <row r="23" spans="1:21" ht="23.1" customHeight="1" thickBot="1">
      <c r="A23" s="20"/>
      <c r="B23" s="18" t="s">
        <v>54</v>
      </c>
      <c r="C23" s="19"/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116" t="str">
        <f ca="1">IF(D23="цвет",SUM(O24:INDIRECT("L"&amp;R23)),IF(SUM(E23:N23)=0,"",SUM(E23:N23)))</f>
        <v/>
      </c>
      <c r="P23" s="64" t="s">
        <v>1</v>
      </c>
      <c r="Q23" s="59">
        <f t="shared" si="0"/>
        <v>7193</v>
      </c>
      <c r="R23" s="107">
        <f t="shared" ca="1" si="1"/>
        <v>28</v>
      </c>
      <c r="S23" s="65" t="s">
        <v>1</v>
      </c>
      <c r="T23" s="64"/>
      <c r="U23" s="57"/>
    </row>
    <row r="24" spans="1:21" ht="17.25" thickBot="1">
      <c r="A24" s="21"/>
      <c r="B24" s="124" t="s">
        <v>55</v>
      </c>
      <c r="C24" s="4" t="s">
        <v>58</v>
      </c>
      <c r="D24" s="81" t="s">
        <v>4</v>
      </c>
      <c r="E24" s="76" t="s">
        <v>5</v>
      </c>
      <c r="F24" s="76" t="s">
        <v>14</v>
      </c>
      <c r="G24" s="77" t="s">
        <v>15</v>
      </c>
      <c r="H24" s="77" t="s">
        <v>16</v>
      </c>
      <c r="I24" s="82"/>
      <c r="J24" s="82"/>
      <c r="K24" s="82"/>
      <c r="L24" s="96"/>
      <c r="M24" s="96"/>
      <c r="N24" s="78"/>
      <c r="O24" s="117">
        <f ca="1">IF(D24="цвет",SUM(O25:INDIRECT("L"&amp;R24)),IF(SUM(E24:N24)=0,"",SUM(E24:N24)))</f>
        <v>0</v>
      </c>
      <c r="P24" s="51">
        <v>1290</v>
      </c>
      <c r="Q24" s="59" t="str">
        <f t="shared" si="0"/>
        <v>7073t</v>
      </c>
      <c r="R24" s="107">
        <f t="shared" ca="1" si="1"/>
        <v>28</v>
      </c>
      <c r="S24" s="63">
        <v>490</v>
      </c>
      <c r="T24" s="29">
        <f ca="1">O24*S24</f>
        <v>0</v>
      </c>
      <c r="U24" s="57"/>
    </row>
    <row r="25" spans="1:21" ht="21" thickBot="1">
      <c r="A25" s="21"/>
      <c r="B25" s="125"/>
      <c r="C25" s="5"/>
      <c r="D25" s="83" t="s">
        <v>56</v>
      </c>
      <c r="E25" s="120"/>
      <c r="F25" s="102"/>
      <c r="G25" s="102"/>
      <c r="H25" s="102"/>
      <c r="I25" s="102"/>
      <c r="J25" s="102"/>
      <c r="K25" s="102"/>
      <c r="L25" s="102"/>
      <c r="M25" s="102"/>
      <c r="N25" s="112"/>
      <c r="O25" s="116" t="str">
        <f ca="1">IF(D25="цвет",SUM(O26:INDIRECT("L"&amp;R25)),IF(SUM(E25:N25)=0,"",SUM(E25:N25)))</f>
        <v/>
      </c>
      <c r="P25" s="64" t="s">
        <v>1</v>
      </c>
      <c r="Q25" s="59" t="str">
        <f t="shared" si="0"/>
        <v>7073t</v>
      </c>
      <c r="R25" s="107">
        <f t="shared" ca="1" si="1"/>
        <v>28</v>
      </c>
      <c r="S25" s="65" t="s">
        <v>1</v>
      </c>
      <c r="T25" s="64"/>
      <c r="U25" s="57"/>
    </row>
    <row r="26" spans="1:21" ht="21" thickBot="1">
      <c r="A26" s="21"/>
      <c r="B26" s="125"/>
      <c r="C26" s="5"/>
      <c r="D26" s="83" t="s">
        <v>57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12"/>
      <c r="O26" s="116" t="str">
        <f ca="1">IF(D26="цвет",SUM(O27:INDIRECT("L"&amp;R26)),IF(SUM(E26:N26)=0,"",SUM(E26:N26)))</f>
        <v/>
      </c>
      <c r="P26" s="64" t="s">
        <v>1</v>
      </c>
      <c r="Q26" s="59" t="str">
        <f t="shared" si="0"/>
        <v>7073t</v>
      </c>
      <c r="R26" s="107">
        <f t="shared" ca="1" si="1"/>
        <v>28</v>
      </c>
      <c r="S26" s="65" t="s">
        <v>1</v>
      </c>
      <c r="T26" s="64"/>
      <c r="U26" s="57"/>
    </row>
    <row r="27" spans="1:21" ht="123" customHeight="1">
      <c r="A27" s="21"/>
      <c r="B27" s="125"/>
      <c r="C27" s="5"/>
      <c r="D27" s="130" t="s">
        <v>103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16" t="str">
        <f ca="1">IF(D27="цвет",SUM(O28:INDIRECT("L"&amp;R27)),IF(SUM(E27:N27)=0,"",SUM(E27:N27)))</f>
        <v/>
      </c>
      <c r="P27" s="64" t="s">
        <v>1</v>
      </c>
      <c r="Q27" s="59" t="str">
        <f t="shared" si="0"/>
        <v>7073t</v>
      </c>
      <c r="R27" s="107">
        <f t="shared" ca="1" si="1"/>
        <v>28</v>
      </c>
      <c r="S27" s="65" t="s">
        <v>1</v>
      </c>
      <c r="T27" s="64"/>
      <c r="U27" s="57"/>
    </row>
    <row r="28" spans="1:21" ht="17.25" customHeight="1" thickBot="1">
      <c r="A28" s="21"/>
      <c r="B28" s="126"/>
      <c r="C28" s="6"/>
      <c r="D28" s="132" t="str">
        <f>HYPERLINK("https://miamia.ru/search/index.php?q="&amp;Q28&amp;"&amp;s=Поиск?utm_source=Excel&amp;utm_medium=Nalichie&amp;utm_content="&amp;Q28&amp;"","Посмотреть большую фотографию на сайте")</f>
        <v>Посмотреть большую фотографию на сайте</v>
      </c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16" t="str">
        <f ca="1">IF(D28="цвет",SUM(O29:INDIRECT("L"&amp;R28)),IF(SUM(E28:N28)=0,"",SUM(E28:N28)))</f>
        <v/>
      </c>
      <c r="P28" s="64" t="s">
        <v>1</v>
      </c>
      <c r="Q28" s="59" t="str">
        <f t="shared" si="0"/>
        <v>7073t</v>
      </c>
      <c r="R28" s="107">
        <f t="shared" ca="1" si="1"/>
        <v>28</v>
      </c>
      <c r="S28" s="65" t="s">
        <v>1</v>
      </c>
      <c r="T28" s="64"/>
      <c r="U28" s="57"/>
    </row>
    <row r="29" spans="1:21" ht="31.7" customHeight="1" thickBot="1">
      <c r="B29" s="13" t="s">
        <v>53</v>
      </c>
      <c r="C29" s="32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115" t="str">
        <f ca="1">IF(D29="цвет",SUM(O30:INDIRECT("L"&amp;R29)),IF(SUM(E29:N29)=0,"",SUM(E29:N29)))</f>
        <v/>
      </c>
      <c r="P29" s="64" t="s">
        <v>1</v>
      </c>
      <c r="Q29" s="56" t="str">
        <f t="shared" si="0"/>
        <v>7073t</v>
      </c>
      <c r="R29" s="28">
        <f t="shared" ca="1" si="1"/>
        <v>33</v>
      </c>
      <c r="S29" s="65" t="s">
        <v>1</v>
      </c>
      <c r="T29" s="64"/>
    </row>
    <row r="30" spans="1:21" ht="15.75" customHeight="1" thickBot="1">
      <c r="B30" s="139" t="s">
        <v>33</v>
      </c>
      <c r="C30" s="4">
        <v>2102</v>
      </c>
      <c r="D30" s="75" t="s">
        <v>4</v>
      </c>
      <c r="E30" s="76" t="s">
        <v>5</v>
      </c>
      <c r="F30" s="76" t="s">
        <v>6</v>
      </c>
      <c r="G30" s="76" t="s">
        <v>7</v>
      </c>
      <c r="H30" s="76" t="s">
        <v>3</v>
      </c>
      <c r="I30" s="76" t="s">
        <v>8</v>
      </c>
      <c r="J30" s="76"/>
      <c r="K30" s="76"/>
      <c r="L30" s="76"/>
      <c r="M30" s="76"/>
      <c r="N30" s="90"/>
      <c r="O30" s="58">
        <f ca="1">IF(D30="цвет",SUM(O31:INDIRECT("L"&amp;R30)),IF(SUM(E30:N30)=0,"",SUM(E30:N30)))</f>
        <v>0</v>
      </c>
      <c r="P30" s="51">
        <v>2453</v>
      </c>
      <c r="Q30" s="56">
        <f t="shared" si="0"/>
        <v>2102</v>
      </c>
      <c r="R30" s="28">
        <f t="shared" ca="1" si="1"/>
        <v>33</v>
      </c>
      <c r="S30" s="63">
        <v>1090</v>
      </c>
      <c r="T30" s="29">
        <f ca="1">S30*O30</f>
        <v>0</v>
      </c>
    </row>
    <row r="31" spans="1:21" ht="15.75" customHeight="1" thickBot="1">
      <c r="B31" s="140"/>
      <c r="C31" s="5"/>
      <c r="D31" s="83" t="s">
        <v>29</v>
      </c>
      <c r="E31" s="119"/>
      <c r="F31" s="102"/>
      <c r="G31" s="102"/>
      <c r="H31" s="102"/>
      <c r="I31" s="102"/>
      <c r="J31" s="102"/>
      <c r="K31" s="102"/>
      <c r="L31" s="102"/>
      <c r="M31" s="102"/>
      <c r="N31" s="112"/>
      <c r="O31" s="115" t="str">
        <f ca="1">IF(D31="цвет",SUM(O32:INDIRECT("L"&amp;R31)),IF(SUM(E31:N31)=0,"",SUM(E31:N31)))</f>
        <v/>
      </c>
      <c r="P31" s="64" t="s">
        <v>1</v>
      </c>
      <c r="Q31" s="56">
        <f t="shared" si="0"/>
        <v>2102</v>
      </c>
      <c r="R31" s="28">
        <f t="shared" ca="1" si="1"/>
        <v>33</v>
      </c>
      <c r="S31" s="65" t="s">
        <v>1</v>
      </c>
      <c r="T31" s="64"/>
    </row>
    <row r="32" spans="1:21" ht="135" customHeight="1">
      <c r="B32" s="140"/>
      <c r="C32" s="5"/>
      <c r="D32" s="130" t="s">
        <v>82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15" t="str">
        <f ca="1">IF(D32="цвет",SUM(O33:INDIRECT("L"&amp;R32)),IF(SUM(E32:N32)=0,"",SUM(E32:N32)))</f>
        <v/>
      </c>
      <c r="P32" s="64" t="s">
        <v>1</v>
      </c>
      <c r="Q32" s="56">
        <f t="shared" si="0"/>
        <v>2102</v>
      </c>
      <c r="R32" s="28">
        <f t="shared" ca="1" si="1"/>
        <v>33</v>
      </c>
      <c r="S32" s="65" t="s">
        <v>1</v>
      </c>
      <c r="T32" s="64"/>
    </row>
    <row r="33" spans="2:20" ht="15.75" customHeight="1" thickBot="1">
      <c r="B33" s="141"/>
      <c r="C33" s="14"/>
      <c r="D33" s="145" t="str">
        <f>HYPERLINK("https://miamia.ru/search/index.php?q="&amp;Q30&amp;"&amp;s=Поиск?utm_source=Excel&amp;utm_medium=Nalichie&amp;utm_content="&amp;Q30&amp;"","Посмотреть большую фотографию на сайте")</f>
        <v>Посмотреть большую фотографию на сайте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15" t="str">
        <f ca="1">IF(D33="цвет",SUM(O34:INDIRECT("L"&amp;R33)),IF(SUM(E33:N33)=0,"",SUM(E33:N33)))</f>
        <v/>
      </c>
      <c r="P33" s="64" t="s">
        <v>1</v>
      </c>
      <c r="Q33" s="56">
        <f t="shared" si="0"/>
        <v>2102</v>
      </c>
      <c r="R33" s="28">
        <f t="shared" ca="1" si="1"/>
        <v>33</v>
      </c>
      <c r="S33" s="65" t="s">
        <v>1</v>
      </c>
      <c r="T33" s="64"/>
    </row>
    <row r="34" spans="2:20" ht="23.25" customHeight="1" thickBot="1">
      <c r="B34" s="13" t="s">
        <v>43</v>
      </c>
      <c r="C34" s="32"/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15" t="str">
        <f ca="1">IF(D34="цвет",SUM(O35:INDIRECT("L"&amp;R34)),IF(SUM(E34:N34)=0,"",SUM(E34:N34)))</f>
        <v/>
      </c>
      <c r="P34" s="64" t="s">
        <v>1</v>
      </c>
      <c r="Q34" s="56">
        <f t="shared" si="0"/>
        <v>2102</v>
      </c>
      <c r="R34" s="28">
        <f t="shared" ca="1" si="1"/>
        <v>38</v>
      </c>
      <c r="S34" s="65" t="s">
        <v>1</v>
      </c>
      <c r="T34" s="64"/>
    </row>
    <row r="35" spans="2:20" ht="15.75" customHeight="1" thickBot="1">
      <c r="B35" s="139" t="s">
        <v>35</v>
      </c>
      <c r="C35" s="4">
        <v>9536</v>
      </c>
      <c r="D35" s="75" t="s">
        <v>4</v>
      </c>
      <c r="E35" s="76" t="s">
        <v>36</v>
      </c>
      <c r="F35" s="76"/>
      <c r="G35" s="76"/>
      <c r="H35" s="76"/>
      <c r="I35" s="76"/>
      <c r="J35" s="76"/>
      <c r="K35" s="76"/>
      <c r="L35" s="76"/>
      <c r="M35" s="76"/>
      <c r="N35" s="90"/>
      <c r="O35" s="58">
        <f ca="1">IF(D35="цвет",SUM(O36:INDIRECT("L"&amp;R35)),IF(SUM(E35:N35)=0,"",SUM(E35:N35)))</f>
        <v>0</v>
      </c>
      <c r="P35" s="51">
        <v>258</v>
      </c>
      <c r="Q35" s="56">
        <f t="shared" si="0"/>
        <v>9536</v>
      </c>
      <c r="R35" s="28">
        <f t="shared" ca="1" si="1"/>
        <v>38</v>
      </c>
      <c r="S35" s="63">
        <v>200</v>
      </c>
      <c r="T35" s="29">
        <f ca="1">S35*O35</f>
        <v>0</v>
      </c>
    </row>
    <row r="36" spans="2:20" ht="15.75" customHeight="1" thickBot="1">
      <c r="B36" s="140"/>
      <c r="C36" s="30"/>
      <c r="D36" s="79" t="s">
        <v>37</v>
      </c>
      <c r="E36" s="118"/>
      <c r="F36" s="101"/>
      <c r="G36" s="101"/>
      <c r="H36" s="101"/>
      <c r="I36" s="101"/>
      <c r="J36" s="101"/>
      <c r="K36" s="101"/>
      <c r="L36" s="101"/>
      <c r="M36" s="101"/>
      <c r="N36" s="111"/>
      <c r="O36" s="115" t="str">
        <f ca="1">IF(D36="цвет",SUM(O37:INDIRECT("L"&amp;R36)),IF(SUM(E36:N36)=0,"",SUM(E36:N36)))</f>
        <v/>
      </c>
      <c r="P36" s="64" t="s">
        <v>1</v>
      </c>
      <c r="Q36" s="56">
        <f t="shared" si="0"/>
        <v>9536</v>
      </c>
      <c r="R36" s="28">
        <f t="shared" ca="1" si="1"/>
        <v>38</v>
      </c>
      <c r="S36" s="65" t="s">
        <v>1</v>
      </c>
      <c r="T36" s="64"/>
    </row>
    <row r="37" spans="2:20" ht="135" customHeight="1">
      <c r="B37" s="140"/>
      <c r="C37" s="30"/>
      <c r="D37" s="130" t="s">
        <v>83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15" t="str">
        <f ca="1">IF(D37="цвет",SUM(O38:INDIRECT("L"&amp;R37)),IF(SUM(E37:N37)=0,"",SUM(E37:N37)))</f>
        <v/>
      </c>
      <c r="P37" s="64" t="s">
        <v>1</v>
      </c>
      <c r="Q37" s="56">
        <f t="shared" si="0"/>
        <v>9536</v>
      </c>
      <c r="R37" s="28">
        <f t="shared" ca="1" si="1"/>
        <v>38</v>
      </c>
      <c r="S37" s="65" t="s">
        <v>1</v>
      </c>
      <c r="T37" s="64"/>
    </row>
    <row r="38" spans="2:20" ht="15.75" customHeight="1" thickBot="1">
      <c r="B38" s="141"/>
      <c r="C38" s="14"/>
      <c r="D38" s="132" t="str">
        <f>HYPERLINK("https://miamia.ru/search/index.php?q="&amp;Q38&amp;"&amp;s=Поиск?utm_source=Excel&amp;utm_medium=Nalichie&amp;utm_content="&amp;Q38&amp;"","Посмотреть большую фотографию на сайте")</f>
        <v>Посмотреть большую фотографию на сайте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15" t="str">
        <f ca="1">IF(D38="цвет",SUM(O39:INDIRECT("L"&amp;R38)),IF(SUM(E38:N38)=0,"",SUM(E38:N38)))</f>
        <v/>
      </c>
      <c r="P38" s="64" t="s">
        <v>1</v>
      </c>
      <c r="Q38" s="56">
        <f t="shared" si="0"/>
        <v>9536</v>
      </c>
      <c r="R38" s="28">
        <f t="shared" ca="1" si="1"/>
        <v>38</v>
      </c>
      <c r="S38" s="65" t="s">
        <v>1</v>
      </c>
      <c r="T38" s="64"/>
    </row>
    <row r="39" spans="2:20" ht="23.25" customHeight="1" thickBot="1">
      <c r="B39" s="13" t="s">
        <v>42</v>
      </c>
      <c r="C39" s="32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115" t="str">
        <f ca="1">IF(D39="цвет",SUM(O40:INDIRECT("L"&amp;R39)),IF(SUM(E39:N39)=0,"",SUM(E39:N39)))</f>
        <v/>
      </c>
      <c r="P39" s="64" t="s">
        <v>1</v>
      </c>
      <c r="Q39" s="56">
        <f t="shared" si="0"/>
        <v>9536</v>
      </c>
      <c r="R39" s="28">
        <f t="shared" ca="1" si="1"/>
        <v>44</v>
      </c>
      <c r="S39" s="65" t="s">
        <v>1</v>
      </c>
      <c r="T39" s="64"/>
    </row>
    <row r="40" spans="2:20" ht="18.75" customHeight="1" thickBot="1">
      <c r="B40" s="139" t="s">
        <v>38</v>
      </c>
      <c r="C40" s="4">
        <v>6700</v>
      </c>
      <c r="D40" s="75" t="s">
        <v>4</v>
      </c>
      <c r="E40" s="76" t="s">
        <v>5</v>
      </c>
      <c r="F40" s="76" t="s">
        <v>6</v>
      </c>
      <c r="G40" s="76" t="s">
        <v>7</v>
      </c>
      <c r="H40" s="77" t="s">
        <v>3</v>
      </c>
      <c r="I40" s="76" t="s">
        <v>8</v>
      </c>
      <c r="J40" s="76"/>
      <c r="K40" s="76"/>
      <c r="L40" s="76"/>
      <c r="M40" s="76"/>
      <c r="N40" s="78"/>
      <c r="O40" s="58">
        <f ca="1">IF(D40="цвет",SUM(O41:INDIRECT("L"&amp;R40)),IF(SUM(E40:N40)=0,"",SUM(E40:N40)))</f>
        <v>0</v>
      </c>
      <c r="P40" s="51">
        <v>1419</v>
      </c>
      <c r="Q40" s="56">
        <f t="shared" si="0"/>
        <v>6700</v>
      </c>
      <c r="R40" s="28">
        <f t="shared" ca="1" si="1"/>
        <v>44</v>
      </c>
      <c r="S40" s="63">
        <v>390</v>
      </c>
      <c r="T40" s="29">
        <f ca="1">S40*O40</f>
        <v>0</v>
      </c>
    </row>
    <row r="41" spans="2:20" ht="17.45" customHeight="1" thickBot="1">
      <c r="B41" s="140"/>
      <c r="C41" s="5"/>
      <c r="D41" s="83" t="s">
        <v>27</v>
      </c>
      <c r="E41" s="121"/>
      <c r="F41" s="103"/>
      <c r="G41" s="103"/>
      <c r="H41" s="103"/>
      <c r="I41" s="103"/>
      <c r="J41" s="102"/>
      <c r="K41" s="102"/>
      <c r="L41" s="102"/>
      <c r="M41" s="102"/>
      <c r="N41" s="112"/>
      <c r="O41" s="115" t="str">
        <f ca="1">IF(D41="цвет",SUM(O42:INDIRECT("L"&amp;R41)),IF(SUM(E41:N41)=0,"",SUM(E41:N41)))</f>
        <v/>
      </c>
      <c r="P41" s="64" t="s">
        <v>1</v>
      </c>
      <c r="Q41" s="56">
        <f t="shared" si="0"/>
        <v>6700</v>
      </c>
      <c r="R41" s="28">
        <f t="shared" ca="1" si="1"/>
        <v>44</v>
      </c>
      <c r="S41" s="65" t="s">
        <v>1</v>
      </c>
      <c r="T41" s="64"/>
    </row>
    <row r="42" spans="2:20" ht="17.45" customHeight="1" thickBot="1">
      <c r="B42" s="140"/>
      <c r="C42" s="5"/>
      <c r="D42" s="83" t="s">
        <v>29</v>
      </c>
      <c r="E42" s="122"/>
      <c r="F42" s="122"/>
      <c r="G42" s="103"/>
      <c r="H42" s="121"/>
      <c r="I42" s="103"/>
      <c r="J42" s="102"/>
      <c r="K42" s="102"/>
      <c r="L42" s="102"/>
      <c r="M42" s="102"/>
      <c r="N42" s="112"/>
      <c r="O42" s="115" t="str">
        <f ca="1">IF(D42="цвет",SUM(O43:INDIRECT("L"&amp;R42)),IF(SUM(E42:N42)=0,"",SUM(E42:N42)))</f>
        <v/>
      </c>
      <c r="P42" s="64" t="s">
        <v>1</v>
      </c>
      <c r="Q42" s="56">
        <f t="shared" si="0"/>
        <v>6700</v>
      </c>
      <c r="R42" s="28">
        <f t="shared" ca="1" si="1"/>
        <v>44</v>
      </c>
      <c r="S42" s="65" t="s">
        <v>1</v>
      </c>
      <c r="T42" s="64"/>
    </row>
    <row r="43" spans="2:20" ht="121.5" customHeight="1">
      <c r="B43" s="142"/>
      <c r="C43" s="5"/>
      <c r="D43" s="130" t="s">
        <v>104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15" t="str">
        <f ca="1">IF(D43="цвет",SUM(O44:INDIRECT("L"&amp;R43)),IF(SUM(E43:N43)=0,"",SUM(E43:N43)))</f>
        <v/>
      </c>
      <c r="P43" s="64" t="s">
        <v>1</v>
      </c>
      <c r="Q43" s="56">
        <f t="shared" si="0"/>
        <v>6700</v>
      </c>
      <c r="R43" s="28">
        <f t="shared" ca="1" si="1"/>
        <v>44</v>
      </c>
      <c r="S43" s="65" t="s">
        <v>1</v>
      </c>
      <c r="T43" s="64"/>
    </row>
    <row r="44" spans="2:20" ht="17.45" customHeight="1" thickBot="1">
      <c r="B44" s="143"/>
      <c r="C44" s="14"/>
      <c r="D44" s="132" t="str">
        <f>HYPERLINK("https://miamia.ru/search/index.php?q="&amp;Q44&amp;"&amp;s=Поиск?utm_source=Excel&amp;utm_medium=Nalichie&amp;utm_content="&amp;Q44&amp;"","Посмотреть большую фотографию на сайте")</f>
        <v>Посмотреть большую фотографию на сайте</v>
      </c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15" t="str">
        <f ca="1">IF(D44="цвет",SUM(O45:INDIRECT("L"&amp;R44)),IF(SUM(E44:N44)=0,"",SUM(E44:N44)))</f>
        <v/>
      </c>
      <c r="P44" s="64" t="s">
        <v>1</v>
      </c>
      <c r="Q44" s="56">
        <f t="shared" si="0"/>
        <v>6700</v>
      </c>
      <c r="R44" s="28">
        <f t="shared" ca="1" si="1"/>
        <v>44</v>
      </c>
      <c r="S44" s="65" t="s">
        <v>1</v>
      </c>
      <c r="T44" s="64"/>
    </row>
    <row r="45" spans="2:20" ht="18.75" customHeight="1" thickBot="1">
      <c r="B45" s="139" t="s">
        <v>38</v>
      </c>
      <c r="C45" s="4">
        <v>6705</v>
      </c>
      <c r="D45" s="75" t="s">
        <v>4</v>
      </c>
      <c r="E45" s="76" t="s">
        <v>5</v>
      </c>
      <c r="F45" s="76" t="s">
        <v>6</v>
      </c>
      <c r="G45" s="76" t="s">
        <v>7</v>
      </c>
      <c r="H45" s="77" t="s">
        <v>3</v>
      </c>
      <c r="I45" s="76" t="s">
        <v>8</v>
      </c>
      <c r="J45" s="76"/>
      <c r="K45" s="76"/>
      <c r="L45" s="76"/>
      <c r="M45" s="76"/>
      <c r="N45" s="78"/>
      <c r="O45" s="58">
        <f ca="1">IF(D45="цвет",SUM(O46:INDIRECT("L"&amp;R45)),IF(SUM(E45:N45)=0,"",SUM(E45:N45)))</f>
        <v>0</v>
      </c>
      <c r="P45" s="51">
        <v>1419</v>
      </c>
      <c r="Q45" s="56">
        <f t="shared" si="0"/>
        <v>6705</v>
      </c>
      <c r="R45" s="28">
        <f t="shared" ca="1" si="1"/>
        <v>49</v>
      </c>
      <c r="S45" s="63">
        <v>350</v>
      </c>
      <c r="T45" s="29">
        <f ca="1">S45*O45</f>
        <v>0</v>
      </c>
    </row>
    <row r="46" spans="2:20" ht="17.45" customHeight="1" thickBot="1">
      <c r="B46" s="140"/>
      <c r="C46" s="5"/>
      <c r="D46" s="83" t="s">
        <v>26</v>
      </c>
      <c r="E46" s="121"/>
      <c r="F46" s="103"/>
      <c r="G46" s="103"/>
      <c r="H46" s="103"/>
      <c r="I46" s="103"/>
      <c r="J46" s="102"/>
      <c r="K46" s="102"/>
      <c r="L46" s="102"/>
      <c r="M46" s="102"/>
      <c r="N46" s="112"/>
      <c r="O46" s="115" t="str">
        <f ca="1">IF(D46="цвет",SUM(O47:INDIRECT("L"&amp;R46)),IF(SUM(E46:N46)=0,"",SUM(E46:N46)))</f>
        <v/>
      </c>
      <c r="P46" s="64" t="s">
        <v>1</v>
      </c>
      <c r="Q46" s="56">
        <f t="shared" si="0"/>
        <v>6705</v>
      </c>
      <c r="R46" s="28">
        <f t="shared" ca="1" si="1"/>
        <v>49</v>
      </c>
      <c r="S46" s="65" t="s">
        <v>1</v>
      </c>
      <c r="T46" s="64"/>
    </row>
    <row r="47" spans="2:20" ht="17.45" customHeight="1" thickBot="1">
      <c r="B47" s="140"/>
      <c r="C47" s="5"/>
      <c r="D47" s="83" t="s">
        <v>18</v>
      </c>
      <c r="E47" s="122"/>
      <c r="F47" s="121"/>
      <c r="G47" s="103"/>
      <c r="H47" s="103"/>
      <c r="I47" s="103"/>
      <c r="J47" s="102"/>
      <c r="K47" s="102"/>
      <c r="L47" s="102"/>
      <c r="M47" s="102"/>
      <c r="N47" s="112"/>
      <c r="O47" s="115" t="str">
        <f ca="1">IF(D47="цвет",SUM(O48:INDIRECT("L"&amp;R47)),IF(SUM(E47:N47)=0,"",SUM(E47:N47)))</f>
        <v/>
      </c>
      <c r="P47" s="64" t="s">
        <v>1</v>
      </c>
      <c r="Q47" s="56">
        <f t="shared" si="0"/>
        <v>6705</v>
      </c>
      <c r="R47" s="28">
        <f t="shared" ca="1" si="1"/>
        <v>49</v>
      </c>
      <c r="S47" s="65" t="s">
        <v>1</v>
      </c>
      <c r="T47" s="64"/>
    </row>
    <row r="48" spans="2:20" ht="120.75" customHeight="1">
      <c r="B48" s="140"/>
      <c r="C48" s="5"/>
      <c r="D48" s="130" t="s">
        <v>84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15" t="str">
        <f ca="1">IF(D48="цвет",SUM(O49:INDIRECT("L"&amp;R48)),IF(SUM(E48:N48)=0,"",SUM(E48:N48)))</f>
        <v/>
      </c>
      <c r="P48" s="64" t="s">
        <v>1</v>
      </c>
      <c r="Q48" s="56">
        <f t="shared" si="0"/>
        <v>6705</v>
      </c>
      <c r="R48" s="28">
        <f t="shared" ca="1" si="1"/>
        <v>49</v>
      </c>
      <c r="S48" s="65" t="s">
        <v>1</v>
      </c>
      <c r="T48" s="64"/>
    </row>
    <row r="49" spans="1:20" ht="17.45" customHeight="1" thickBot="1">
      <c r="B49" s="141"/>
      <c r="C49" s="14"/>
      <c r="D49" s="132" t="str">
        <f>HYPERLINK("https://miamia.ru/search/index.php?q="&amp;Q49&amp;"&amp;s=Поиск?utm_source=Excel&amp;utm_medium=Nalichie&amp;utm_content="&amp;Q49&amp;"","Посмотреть большую фотографию на сайте")</f>
        <v>Посмотреть большую фотографию на сайте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15" t="str">
        <f ca="1">IF(D49="цвет",SUM(O50:INDIRECT("L"&amp;R49)),IF(SUM(E49:N49)=0,"",SUM(E49:N49)))</f>
        <v/>
      </c>
      <c r="P49" s="64" t="s">
        <v>1</v>
      </c>
      <c r="Q49" s="56">
        <f t="shared" si="0"/>
        <v>6705</v>
      </c>
      <c r="R49" s="28">
        <f t="shared" ca="1" si="1"/>
        <v>49</v>
      </c>
      <c r="S49" s="65" t="s">
        <v>1</v>
      </c>
      <c r="T49" s="64"/>
    </row>
    <row r="50" spans="1:20" ht="18.75" customHeight="1" thickBot="1">
      <c r="B50" s="139" t="s">
        <v>38</v>
      </c>
      <c r="C50" s="4">
        <v>6706</v>
      </c>
      <c r="D50" s="75" t="s">
        <v>4</v>
      </c>
      <c r="E50" s="76" t="s">
        <v>5</v>
      </c>
      <c r="F50" s="76" t="s">
        <v>6</v>
      </c>
      <c r="G50" s="76" t="s">
        <v>7</v>
      </c>
      <c r="H50" s="77" t="s">
        <v>3</v>
      </c>
      <c r="I50" s="76" t="s">
        <v>8</v>
      </c>
      <c r="J50" s="76"/>
      <c r="K50" s="76"/>
      <c r="L50" s="76"/>
      <c r="M50" s="76"/>
      <c r="N50" s="78"/>
      <c r="O50" s="58">
        <f ca="1">IF(D50="цвет",SUM(O51:INDIRECT("L"&amp;R50)),IF(SUM(E50:N50)=0,"",SUM(E50:N50)))</f>
        <v>0</v>
      </c>
      <c r="P50" s="51">
        <v>1419</v>
      </c>
      <c r="Q50" s="56">
        <f t="shared" si="0"/>
        <v>6706</v>
      </c>
      <c r="R50" s="28">
        <f t="shared" ca="1" si="1"/>
        <v>54</v>
      </c>
      <c r="S50" s="63">
        <v>350</v>
      </c>
      <c r="T50" s="29">
        <f ca="1">S50*O50</f>
        <v>0</v>
      </c>
    </row>
    <row r="51" spans="1:20" ht="17.45" customHeight="1" thickBot="1">
      <c r="B51" s="140"/>
      <c r="C51" s="5"/>
      <c r="D51" s="83" t="s">
        <v>37</v>
      </c>
      <c r="E51" s="121"/>
      <c r="F51" s="103"/>
      <c r="G51" s="103"/>
      <c r="H51" s="103"/>
      <c r="I51" s="103"/>
      <c r="J51" s="102"/>
      <c r="K51" s="102"/>
      <c r="L51" s="102"/>
      <c r="M51" s="102"/>
      <c r="N51" s="112"/>
      <c r="O51" s="115" t="str">
        <f ca="1">IF(D51="цвет",SUM(O52:INDIRECT("L"&amp;R51)),IF(SUM(E51:N51)=0,"",SUM(E51:N51)))</f>
        <v/>
      </c>
      <c r="P51" s="64" t="s">
        <v>1</v>
      </c>
      <c r="Q51" s="56">
        <f t="shared" si="0"/>
        <v>6706</v>
      </c>
      <c r="R51" s="28">
        <f t="shared" ca="1" si="1"/>
        <v>54</v>
      </c>
      <c r="S51" s="65" t="s">
        <v>1</v>
      </c>
      <c r="T51" s="64"/>
    </row>
    <row r="52" spans="1:20" ht="17.45" customHeight="1" thickBot="1">
      <c r="B52" s="140"/>
      <c r="C52" s="5"/>
      <c r="D52" s="83" t="s">
        <v>23</v>
      </c>
      <c r="E52" s="122"/>
      <c r="F52" s="121"/>
      <c r="G52" s="103"/>
      <c r="H52" s="103"/>
      <c r="I52" s="103"/>
      <c r="J52" s="102"/>
      <c r="K52" s="102"/>
      <c r="L52" s="102"/>
      <c r="M52" s="102"/>
      <c r="N52" s="112"/>
      <c r="O52" s="115" t="str">
        <f ca="1">IF(D52="цвет",SUM(O53:INDIRECT("L"&amp;R52)),IF(SUM(E52:N52)=0,"",SUM(E52:N52)))</f>
        <v/>
      </c>
      <c r="P52" s="64" t="s">
        <v>1</v>
      </c>
      <c r="Q52" s="56">
        <f t="shared" si="0"/>
        <v>6706</v>
      </c>
      <c r="R52" s="28">
        <f t="shared" ca="1" si="1"/>
        <v>54</v>
      </c>
      <c r="S52" s="65" t="s">
        <v>1</v>
      </c>
      <c r="T52" s="64"/>
    </row>
    <row r="53" spans="1:20" ht="120" customHeight="1">
      <c r="B53" s="142"/>
      <c r="C53" s="5"/>
      <c r="D53" s="130" t="s">
        <v>85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15" t="str">
        <f ca="1">IF(D53="цвет",SUM(O54:INDIRECT("L"&amp;R53)),IF(SUM(E53:N53)=0,"",SUM(E53:N53)))</f>
        <v/>
      </c>
      <c r="P53" s="64" t="s">
        <v>1</v>
      </c>
      <c r="Q53" s="56">
        <f t="shared" si="0"/>
        <v>6706</v>
      </c>
      <c r="R53" s="28">
        <f t="shared" ca="1" si="1"/>
        <v>54</v>
      </c>
      <c r="S53" s="65" t="s">
        <v>1</v>
      </c>
      <c r="T53" s="64"/>
    </row>
    <row r="54" spans="1:20" ht="17.45" customHeight="1" thickBot="1">
      <c r="B54" s="143"/>
      <c r="C54" s="14"/>
      <c r="D54" s="132" t="str">
        <f>HYPERLINK("https://miamia.ru/search/index.php?q="&amp;Q54&amp;"&amp;s=Поиск?utm_source=Excel&amp;utm_medium=Nalichie&amp;utm_content="&amp;Q54&amp;"","Посмотреть большую фотографию на сайте")</f>
        <v>Посмотреть большую фотографию на сайте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15" t="str">
        <f ca="1">IF(D54="цвет",SUM(O55:INDIRECT("L"&amp;R54)),IF(SUM(E54:N54)=0,"",SUM(E54:N54)))</f>
        <v/>
      </c>
      <c r="P54" s="64" t="s">
        <v>1</v>
      </c>
      <c r="Q54" s="56">
        <f t="shared" si="0"/>
        <v>6706</v>
      </c>
      <c r="R54" s="28">
        <f t="shared" ca="1" si="1"/>
        <v>54</v>
      </c>
      <c r="S54" s="65" t="s">
        <v>1</v>
      </c>
      <c r="T54" s="64"/>
    </row>
    <row r="55" spans="1:20" ht="26.25" thickBot="1">
      <c r="A55" s="26"/>
      <c r="B55" s="13" t="s">
        <v>40</v>
      </c>
      <c r="C55" s="32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115" t="str">
        <f ca="1">IF(D55="цвет",SUM(O56:INDIRECT("L"&amp;R55)),IF(SUM(E55:N55)=0,"",SUM(E55:N55)))</f>
        <v/>
      </c>
      <c r="P55" s="64" t="s">
        <v>1</v>
      </c>
      <c r="Q55" s="56">
        <f t="shared" si="0"/>
        <v>6706</v>
      </c>
      <c r="R55" s="28">
        <f t="shared" ca="1" si="1"/>
        <v>59</v>
      </c>
      <c r="S55" s="65" t="s">
        <v>1</v>
      </c>
      <c r="T55" s="64"/>
    </row>
    <row r="56" spans="1:20" ht="17.45" customHeight="1" thickBot="1">
      <c r="A56" s="27"/>
      <c r="B56" s="127" t="s">
        <v>30</v>
      </c>
      <c r="C56" s="4">
        <v>8713</v>
      </c>
      <c r="D56" s="75" t="s">
        <v>4</v>
      </c>
      <c r="E56" s="76" t="s">
        <v>5</v>
      </c>
      <c r="F56" s="76" t="s">
        <v>14</v>
      </c>
      <c r="G56" s="76" t="s">
        <v>15</v>
      </c>
      <c r="H56" s="77" t="s">
        <v>16</v>
      </c>
      <c r="I56" s="77"/>
      <c r="J56" s="77"/>
      <c r="K56" s="77"/>
      <c r="L56" s="77"/>
      <c r="M56" s="77"/>
      <c r="N56" s="90"/>
      <c r="O56" s="58">
        <f ca="1">IF(D56="цвет",SUM(O57:INDIRECT("L"&amp;R56)),IF(SUM(E56:N56)=0,"",SUM(E56:N56)))</f>
        <v>0</v>
      </c>
      <c r="P56" s="51">
        <v>0</v>
      </c>
      <c r="Q56" s="56">
        <f t="shared" si="0"/>
        <v>8713</v>
      </c>
      <c r="R56" s="28">
        <f t="shared" ca="1" si="1"/>
        <v>59</v>
      </c>
      <c r="S56" s="63" t="s">
        <v>1</v>
      </c>
      <c r="T56" s="29" t="e">
        <f ca="1">S56*O56</f>
        <v>#VALUE!</v>
      </c>
    </row>
    <row r="57" spans="1:20" ht="21" thickBot="1">
      <c r="A57" s="27"/>
      <c r="B57" s="128"/>
      <c r="C57" s="5"/>
      <c r="D57" s="83" t="s">
        <v>13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12"/>
      <c r="O57" s="115" t="str">
        <f ca="1">IF(D57="цвет",SUM(O58:INDIRECT("L"&amp;R57)),IF(SUM(E57:N57)=0,"",SUM(E57:N57)))</f>
        <v/>
      </c>
      <c r="P57" s="64" t="s">
        <v>1</v>
      </c>
      <c r="Q57" s="56">
        <f t="shared" si="0"/>
        <v>8713</v>
      </c>
      <c r="R57" s="28">
        <f t="shared" ca="1" si="1"/>
        <v>59</v>
      </c>
      <c r="S57" s="65" t="s">
        <v>1</v>
      </c>
      <c r="T57" s="64"/>
    </row>
    <row r="58" spans="1:20" ht="135" customHeight="1">
      <c r="A58" s="27"/>
      <c r="B58" s="138"/>
      <c r="C58" s="5"/>
      <c r="D58" s="130" t="s">
        <v>105</v>
      </c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15" t="str">
        <f ca="1">IF(D58="цвет",SUM(O59:INDIRECT("L"&amp;R58)),IF(SUM(E58:N58)=0,"",SUM(E58:N58)))</f>
        <v/>
      </c>
      <c r="P58" s="64" t="s">
        <v>1</v>
      </c>
      <c r="Q58" s="56">
        <f t="shared" si="0"/>
        <v>8713</v>
      </c>
      <c r="R58" s="28">
        <f t="shared" ca="1" si="1"/>
        <v>59</v>
      </c>
      <c r="S58" s="65" t="s">
        <v>1</v>
      </c>
      <c r="T58" s="64"/>
    </row>
    <row r="59" spans="1:20" ht="20.25" customHeight="1" thickBot="1">
      <c r="A59" s="27"/>
      <c r="B59" s="129"/>
      <c r="C59" s="6"/>
      <c r="D59" s="132" t="str">
        <f>HYPERLINK("https://miamia.ru/search/index.php?q="&amp;Q59&amp;"&amp;s=Поиск?utm_source=Excel&amp;utm_medium=Nalichie&amp;utm_content="&amp;Q59&amp;"","Посмотреть большую фотографию на сайте")</f>
        <v>Посмотреть большую фотографию на сайте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15" t="str">
        <f ca="1">IF(D59="цвет",SUM(O60:INDIRECT("L"&amp;R59)),IF(SUM(E59:N59)=0,"",SUM(E59:N59)))</f>
        <v/>
      </c>
      <c r="P59" s="64" t="s">
        <v>1</v>
      </c>
      <c r="Q59" s="56">
        <f t="shared" si="0"/>
        <v>8713</v>
      </c>
      <c r="R59" s="28">
        <f t="shared" ca="1" si="1"/>
        <v>59</v>
      </c>
      <c r="S59" s="65" t="s">
        <v>1</v>
      </c>
      <c r="T59" s="64"/>
    </row>
    <row r="60" spans="1:20" ht="26.25" thickBot="1">
      <c r="A60" s="26"/>
      <c r="B60" s="13" t="s">
        <v>41</v>
      </c>
      <c r="C60" s="32"/>
      <c r="D60" s="84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115" t="str">
        <f ca="1">IF(D60="цвет",SUM(O61:INDIRECT("L"&amp;R60)),IF(SUM(E60:N60)=0,"",SUM(E60:N60)))</f>
        <v/>
      </c>
      <c r="P60" s="64" t="s">
        <v>1</v>
      </c>
      <c r="Q60" s="56">
        <f t="shared" si="0"/>
        <v>8713</v>
      </c>
      <c r="R60" s="28">
        <f t="shared" ca="1" si="1"/>
        <v>66</v>
      </c>
      <c r="S60" s="65" t="s">
        <v>1</v>
      </c>
      <c r="T60" s="64"/>
    </row>
    <row r="61" spans="1:20" ht="17.45" customHeight="1" thickBot="1">
      <c r="A61" s="27"/>
      <c r="B61" s="127" t="s">
        <v>31</v>
      </c>
      <c r="C61" s="4">
        <v>8423</v>
      </c>
      <c r="D61" s="75" t="s">
        <v>4</v>
      </c>
      <c r="E61" s="76" t="s">
        <v>6</v>
      </c>
      <c r="F61" s="76" t="s">
        <v>7</v>
      </c>
      <c r="G61" s="77" t="s">
        <v>3</v>
      </c>
      <c r="H61" s="76" t="s">
        <v>8</v>
      </c>
      <c r="I61" s="76"/>
      <c r="J61" s="86"/>
      <c r="K61" s="86"/>
      <c r="L61" s="86"/>
      <c r="M61" s="86"/>
      <c r="N61" s="78"/>
      <c r="O61" s="58">
        <f ca="1">IF(D61="цвет",SUM(O62:INDIRECT("L"&amp;R61)),IF(SUM(E61:N61)=0,"",SUM(E61:N61)))</f>
        <v>0</v>
      </c>
      <c r="P61" s="51">
        <v>0</v>
      </c>
      <c r="Q61" s="56">
        <f t="shared" si="0"/>
        <v>8423</v>
      </c>
      <c r="R61" s="28">
        <f t="shared" ca="1" si="1"/>
        <v>66</v>
      </c>
      <c r="S61" s="63" t="s">
        <v>1</v>
      </c>
      <c r="T61" s="29" t="e">
        <f ca="1">S61*O61</f>
        <v>#VALUE!</v>
      </c>
    </row>
    <row r="62" spans="1:20" ht="21" thickBot="1">
      <c r="A62" s="27"/>
      <c r="B62" s="128"/>
      <c r="C62" s="5"/>
      <c r="D62" s="83" t="s">
        <v>18</v>
      </c>
      <c r="E62" s="103"/>
      <c r="F62" s="102"/>
      <c r="G62" s="102"/>
      <c r="H62" s="102"/>
      <c r="I62" s="102"/>
      <c r="J62" s="102"/>
      <c r="K62" s="102"/>
      <c r="L62" s="102"/>
      <c r="M62" s="102"/>
      <c r="N62" s="112"/>
      <c r="O62" s="115" t="str">
        <f ca="1">IF(D62="цвет",SUM(O63:INDIRECT("L"&amp;R62)),IF(SUM(E62:N62)=0,"",SUM(E62:N62)))</f>
        <v/>
      </c>
      <c r="P62" s="64" t="s">
        <v>1</v>
      </c>
      <c r="Q62" s="56">
        <f t="shared" si="0"/>
        <v>8423</v>
      </c>
      <c r="R62" s="28">
        <f t="shared" ca="1" si="1"/>
        <v>66</v>
      </c>
      <c r="S62" s="65" t="s">
        <v>1</v>
      </c>
      <c r="T62" s="64"/>
    </row>
    <row r="63" spans="1:20" ht="21" thickBot="1">
      <c r="A63" s="27"/>
      <c r="B63" s="128"/>
      <c r="C63" s="5"/>
      <c r="D63" s="83" t="s">
        <v>28</v>
      </c>
      <c r="E63" s="103"/>
      <c r="F63" s="102"/>
      <c r="G63" s="102"/>
      <c r="H63" s="102"/>
      <c r="I63" s="102"/>
      <c r="J63" s="102"/>
      <c r="K63" s="102"/>
      <c r="L63" s="102"/>
      <c r="M63" s="102"/>
      <c r="N63" s="112"/>
      <c r="O63" s="115" t="str">
        <f ca="1">IF(D63="цвет",SUM(O64:INDIRECT("L"&amp;R63)),IF(SUM(E63:N63)=0,"",SUM(E63:N63)))</f>
        <v/>
      </c>
      <c r="P63" s="64" t="s">
        <v>1</v>
      </c>
      <c r="Q63" s="56">
        <f t="shared" si="0"/>
        <v>8423</v>
      </c>
      <c r="R63" s="28">
        <f t="shared" ca="1" si="1"/>
        <v>66</v>
      </c>
      <c r="S63" s="65" t="s">
        <v>1</v>
      </c>
      <c r="T63" s="64"/>
    </row>
    <row r="64" spans="1:20" ht="21" thickBot="1">
      <c r="A64" s="27"/>
      <c r="B64" s="128"/>
      <c r="C64" s="5"/>
      <c r="D64" s="83" t="s">
        <v>25</v>
      </c>
      <c r="E64" s="103"/>
      <c r="F64" s="102"/>
      <c r="G64" s="102"/>
      <c r="H64" s="102"/>
      <c r="I64" s="102"/>
      <c r="J64" s="102"/>
      <c r="K64" s="102"/>
      <c r="L64" s="102"/>
      <c r="M64" s="102"/>
      <c r="N64" s="112"/>
      <c r="O64" s="115" t="str">
        <f ca="1">IF(D64="цвет",SUM(O65:INDIRECT("L"&amp;R64)),IF(SUM(E64:N64)=0,"",SUM(E64:N64)))</f>
        <v/>
      </c>
      <c r="P64" s="64" t="s">
        <v>1</v>
      </c>
      <c r="Q64" s="56">
        <f t="shared" si="0"/>
        <v>8423</v>
      </c>
      <c r="R64" s="28">
        <f t="shared" ca="1" si="1"/>
        <v>66</v>
      </c>
      <c r="S64" s="65" t="s">
        <v>1</v>
      </c>
      <c r="T64" s="64"/>
    </row>
    <row r="65" spans="1:20" ht="102.75" customHeight="1">
      <c r="A65" s="27"/>
      <c r="B65" s="138"/>
      <c r="C65" s="5"/>
      <c r="D65" s="130" t="s">
        <v>106</v>
      </c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15" t="str">
        <f ca="1">IF(D65="цвет",SUM(O66:INDIRECT("L"&amp;R65)),IF(SUM(E65:N65)=0,"",SUM(E65:N65)))</f>
        <v/>
      </c>
      <c r="P65" s="64" t="s">
        <v>1</v>
      </c>
      <c r="Q65" s="56">
        <f t="shared" si="0"/>
        <v>8423</v>
      </c>
      <c r="R65" s="28">
        <f t="shared" ca="1" si="1"/>
        <v>66</v>
      </c>
      <c r="S65" s="65" t="s">
        <v>1</v>
      </c>
      <c r="T65" s="64"/>
    </row>
    <row r="66" spans="1:20" ht="21" thickBot="1">
      <c r="A66" s="27"/>
      <c r="B66" s="129"/>
      <c r="C66" s="14"/>
      <c r="D66" s="132" t="str">
        <f>HYPERLINK("https://miamia.ru/search/index.php?q="&amp;Q66&amp;"&amp;s=Поиск?utm_source=Excel&amp;utm_medium=Nalichie&amp;utm_content="&amp;Q66&amp;"","Посмотреть большую фотографию на сайте")</f>
        <v>Посмотреть большую фотографию на сайте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15" t="str">
        <f ca="1">IF(D66="цвет",SUM(O67:INDIRECT("L"&amp;R66)),IF(SUM(E66:N66)=0,"",SUM(E66:N66)))</f>
        <v/>
      </c>
      <c r="P66" s="64" t="s">
        <v>1</v>
      </c>
      <c r="Q66" s="56">
        <f t="shared" si="0"/>
        <v>8423</v>
      </c>
      <c r="R66" s="28">
        <f t="shared" ca="1" si="1"/>
        <v>66</v>
      </c>
      <c r="S66" s="65" t="s">
        <v>1</v>
      </c>
      <c r="T66" s="64"/>
    </row>
    <row r="67" spans="1:20" ht="17.45" customHeight="1" thickBot="1">
      <c r="A67" s="27"/>
      <c r="B67" s="127" t="s">
        <v>31</v>
      </c>
      <c r="C67" s="4">
        <v>8424</v>
      </c>
      <c r="D67" s="75" t="s">
        <v>4</v>
      </c>
      <c r="E67" s="76" t="s">
        <v>6</v>
      </c>
      <c r="F67" s="76" t="s">
        <v>7</v>
      </c>
      <c r="G67" s="77" t="s">
        <v>3</v>
      </c>
      <c r="H67" s="76" t="s">
        <v>8</v>
      </c>
      <c r="I67" s="76"/>
      <c r="J67" s="86"/>
      <c r="K67" s="86"/>
      <c r="L67" s="86"/>
      <c r="M67" s="86"/>
      <c r="N67" s="78"/>
      <c r="O67" s="58">
        <f ca="1">IF(D67="цвет",SUM(O68:INDIRECT("L"&amp;R67)),IF(SUM(E67:N67)=0,"",SUM(E67:N67)))</f>
        <v>0</v>
      </c>
      <c r="P67" s="51">
        <v>0</v>
      </c>
      <c r="Q67" s="56">
        <f t="shared" si="0"/>
        <v>8424</v>
      </c>
      <c r="R67" s="28">
        <f t="shared" ca="1" si="1"/>
        <v>72</v>
      </c>
      <c r="S67" s="63" t="s">
        <v>1</v>
      </c>
      <c r="T67" s="29" t="e">
        <f ca="1">S67*O67</f>
        <v>#VALUE!</v>
      </c>
    </row>
    <row r="68" spans="1:20" ht="21" thickBot="1">
      <c r="A68" s="27"/>
      <c r="B68" s="128"/>
      <c r="C68" s="5"/>
      <c r="D68" s="83" t="s">
        <v>18</v>
      </c>
      <c r="E68" s="103"/>
      <c r="F68" s="102"/>
      <c r="G68" s="102"/>
      <c r="H68" s="102"/>
      <c r="I68" s="102"/>
      <c r="J68" s="102"/>
      <c r="K68" s="102"/>
      <c r="L68" s="102"/>
      <c r="M68" s="102"/>
      <c r="N68" s="112"/>
      <c r="O68" s="115" t="str">
        <f ca="1">IF(D68="цвет",SUM(O69:INDIRECT("L"&amp;R68)),IF(SUM(E68:N68)=0,"",SUM(E68:N68)))</f>
        <v/>
      </c>
      <c r="P68" s="64" t="s">
        <v>1</v>
      </c>
      <c r="Q68" s="56">
        <f t="shared" ref="Q68:Q131" si="2">IF(C68&lt;&gt;0,C68,Q67)</f>
        <v>8424</v>
      </c>
      <c r="R68" s="28">
        <f t="shared" ref="R68:R131" ca="1" si="3">IF(D68="Посмотреть большую фотографию на сайте",CELL("строка",O68),R69)</f>
        <v>72</v>
      </c>
      <c r="S68" s="65" t="s">
        <v>1</v>
      </c>
      <c r="T68" s="64"/>
    </row>
    <row r="69" spans="1:20" ht="21" thickBot="1">
      <c r="A69" s="27"/>
      <c r="B69" s="128"/>
      <c r="C69" s="5"/>
      <c r="D69" s="83" t="s">
        <v>28</v>
      </c>
      <c r="E69" s="103"/>
      <c r="F69" s="102"/>
      <c r="G69" s="102"/>
      <c r="H69" s="102"/>
      <c r="I69" s="102"/>
      <c r="J69" s="102"/>
      <c r="K69" s="102"/>
      <c r="L69" s="102"/>
      <c r="M69" s="102"/>
      <c r="N69" s="112"/>
      <c r="O69" s="115" t="str">
        <f ca="1">IF(D69="цвет",SUM(O70:INDIRECT("L"&amp;R69)),IF(SUM(E69:N69)=0,"",SUM(E69:N69)))</f>
        <v/>
      </c>
      <c r="P69" s="64" t="s">
        <v>1</v>
      </c>
      <c r="Q69" s="56">
        <f t="shared" si="2"/>
        <v>8424</v>
      </c>
      <c r="R69" s="28">
        <f t="shared" ca="1" si="3"/>
        <v>72</v>
      </c>
      <c r="S69" s="65" t="s">
        <v>1</v>
      </c>
      <c r="T69" s="64"/>
    </row>
    <row r="70" spans="1:20" ht="21" thickBot="1">
      <c r="A70" s="27"/>
      <c r="B70" s="128"/>
      <c r="C70" s="5"/>
      <c r="D70" s="83" t="s">
        <v>25</v>
      </c>
      <c r="E70" s="103"/>
      <c r="F70" s="102"/>
      <c r="G70" s="102"/>
      <c r="H70" s="102"/>
      <c r="I70" s="102"/>
      <c r="J70" s="102"/>
      <c r="K70" s="102"/>
      <c r="L70" s="102"/>
      <c r="M70" s="102"/>
      <c r="N70" s="112"/>
      <c r="O70" s="115" t="str">
        <f ca="1">IF(D70="цвет",SUM(O71:INDIRECT("L"&amp;R70)),IF(SUM(E70:N70)=0,"",SUM(E70:N70)))</f>
        <v/>
      </c>
      <c r="P70" s="64" t="s">
        <v>1</v>
      </c>
      <c r="Q70" s="56">
        <f t="shared" si="2"/>
        <v>8424</v>
      </c>
      <c r="R70" s="28">
        <f t="shared" ca="1" si="3"/>
        <v>72</v>
      </c>
      <c r="S70" s="65" t="s">
        <v>1</v>
      </c>
      <c r="T70" s="64"/>
    </row>
    <row r="71" spans="1:20" ht="101.25" customHeight="1">
      <c r="A71" s="27"/>
      <c r="B71" s="138"/>
      <c r="C71" s="5"/>
      <c r="D71" s="130" t="s">
        <v>86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15" t="str">
        <f ca="1">IF(D71="цвет",SUM(O72:INDIRECT("L"&amp;R71)),IF(SUM(E71:N71)=0,"",SUM(E71:N71)))</f>
        <v/>
      </c>
      <c r="P71" s="64" t="s">
        <v>1</v>
      </c>
      <c r="Q71" s="56">
        <f t="shared" si="2"/>
        <v>8424</v>
      </c>
      <c r="R71" s="28">
        <f t="shared" ca="1" si="3"/>
        <v>72</v>
      </c>
      <c r="S71" s="65" t="s">
        <v>1</v>
      </c>
      <c r="T71" s="64"/>
    </row>
    <row r="72" spans="1:20" ht="20.25" customHeight="1" thickBot="1">
      <c r="A72" s="27"/>
      <c r="B72" s="129"/>
      <c r="C72" s="14"/>
      <c r="D72" s="132" t="str">
        <f>HYPERLINK("https://miamia.ru/search/index.php?q="&amp;Q72&amp;"&amp;s=Поиск?utm_source=Excel&amp;utm_medium=Nalichie&amp;utm_content="&amp;Q72&amp;"","Посмотреть большую фотографию на сайте")</f>
        <v>Посмотреть большую фотографию на сайте</v>
      </c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15" t="str">
        <f ca="1">IF(D72="цвет",SUM(O73:INDIRECT("L"&amp;R72)),IF(SUM(E72:N72)=0,"",SUM(E72:N72)))</f>
        <v/>
      </c>
      <c r="P72" s="64" t="s">
        <v>1</v>
      </c>
      <c r="Q72" s="56">
        <f t="shared" si="2"/>
        <v>8424</v>
      </c>
      <c r="R72" s="28">
        <f t="shared" ca="1" si="3"/>
        <v>72</v>
      </c>
      <c r="S72" s="65" t="s">
        <v>1</v>
      </c>
      <c r="T72" s="64"/>
    </row>
    <row r="73" spans="1:20" ht="17.45" customHeight="1" thickBot="1">
      <c r="A73" s="27"/>
      <c r="B73" s="127" t="s">
        <v>31</v>
      </c>
      <c r="C73" s="4">
        <v>8425</v>
      </c>
      <c r="D73" s="75" t="s">
        <v>4</v>
      </c>
      <c r="E73" s="76" t="s">
        <v>6</v>
      </c>
      <c r="F73" s="76" t="s">
        <v>7</v>
      </c>
      <c r="G73" s="77" t="s">
        <v>3</v>
      </c>
      <c r="H73" s="76" t="s">
        <v>8</v>
      </c>
      <c r="I73" s="76" t="s">
        <v>2</v>
      </c>
      <c r="J73" s="86"/>
      <c r="K73" s="86"/>
      <c r="L73" s="86"/>
      <c r="M73" s="86"/>
      <c r="N73" s="78"/>
      <c r="O73" s="58">
        <f ca="1">IF(D73="цвет",SUM(O74:INDIRECT("L"&amp;R73)),IF(SUM(E73:N73)=0,"",SUM(E73:N73)))</f>
        <v>0</v>
      </c>
      <c r="P73" s="51">
        <v>0</v>
      </c>
      <c r="Q73" s="56">
        <f t="shared" si="2"/>
        <v>8425</v>
      </c>
      <c r="R73" s="28">
        <f t="shared" ca="1" si="3"/>
        <v>78</v>
      </c>
      <c r="S73" s="63" t="s">
        <v>1</v>
      </c>
      <c r="T73" s="29" t="e">
        <f ca="1">S73*O73</f>
        <v>#VALUE!</v>
      </c>
    </row>
    <row r="74" spans="1:20" ht="21" thickBot="1">
      <c r="A74" s="27"/>
      <c r="B74" s="128"/>
      <c r="C74" s="5"/>
      <c r="D74" s="83" t="s">
        <v>18</v>
      </c>
      <c r="E74" s="103"/>
      <c r="F74" s="102"/>
      <c r="G74" s="102"/>
      <c r="H74" s="102"/>
      <c r="I74" s="102"/>
      <c r="J74" s="102"/>
      <c r="K74" s="102"/>
      <c r="L74" s="102"/>
      <c r="M74" s="102"/>
      <c r="N74" s="112"/>
      <c r="O74" s="115" t="str">
        <f ca="1">IF(D74="цвет",SUM(O75:INDIRECT("L"&amp;R74)),IF(SUM(E74:N74)=0,"",SUM(E74:N74)))</f>
        <v/>
      </c>
      <c r="P74" s="64" t="s">
        <v>1</v>
      </c>
      <c r="Q74" s="56">
        <f t="shared" si="2"/>
        <v>8425</v>
      </c>
      <c r="R74" s="28">
        <f t="shared" ca="1" si="3"/>
        <v>78</v>
      </c>
      <c r="S74" s="65" t="s">
        <v>1</v>
      </c>
      <c r="T74" s="64"/>
    </row>
    <row r="75" spans="1:20" ht="21" thickBot="1">
      <c r="A75" s="27"/>
      <c r="B75" s="128"/>
      <c r="C75" s="5"/>
      <c r="D75" s="83" t="s">
        <v>28</v>
      </c>
      <c r="E75" s="103"/>
      <c r="F75" s="102"/>
      <c r="G75" s="102"/>
      <c r="H75" s="102"/>
      <c r="I75" s="102"/>
      <c r="J75" s="102"/>
      <c r="K75" s="102"/>
      <c r="L75" s="102"/>
      <c r="M75" s="102"/>
      <c r="N75" s="112"/>
      <c r="O75" s="115" t="str">
        <f ca="1">IF(D75="цвет",SUM(O76:INDIRECT("L"&amp;R75)),IF(SUM(E75:N75)=0,"",SUM(E75:N75)))</f>
        <v/>
      </c>
      <c r="P75" s="64" t="s">
        <v>1</v>
      </c>
      <c r="Q75" s="56">
        <f t="shared" si="2"/>
        <v>8425</v>
      </c>
      <c r="R75" s="28">
        <f t="shared" ca="1" si="3"/>
        <v>78</v>
      </c>
      <c r="S75" s="65" t="s">
        <v>1</v>
      </c>
      <c r="T75" s="64"/>
    </row>
    <row r="76" spans="1:20" ht="21" thickBot="1">
      <c r="A76" s="27"/>
      <c r="B76" s="128"/>
      <c r="C76" s="5"/>
      <c r="D76" s="83" t="s">
        <v>25</v>
      </c>
      <c r="E76" s="103"/>
      <c r="F76" s="102"/>
      <c r="G76" s="102"/>
      <c r="H76" s="102"/>
      <c r="I76" s="102"/>
      <c r="J76" s="102"/>
      <c r="K76" s="102"/>
      <c r="L76" s="102"/>
      <c r="M76" s="102"/>
      <c r="N76" s="112"/>
      <c r="O76" s="115" t="str">
        <f ca="1">IF(D76="цвет",SUM(O77:INDIRECT("L"&amp;R76)),IF(SUM(E76:N76)=0,"",SUM(E76:N76)))</f>
        <v/>
      </c>
      <c r="P76" s="64" t="s">
        <v>1</v>
      </c>
      <c r="Q76" s="56">
        <f t="shared" si="2"/>
        <v>8425</v>
      </c>
      <c r="R76" s="28">
        <f t="shared" ca="1" si="3"/>
        <v>78</v>
      </c>
      <c r="S76" s="65" t="s">
        <v>1</v>
      </c>
      <c r="T76" s="64"/>
    </row>
    <row r="77" spans="1:20" ht="99" customHeight="1">
      <c r="A77" s="27"/>
      <c r="B77" s="138"/>
      <c r="C77" s="5"/>
      <c r="D77" s="130" t="s">
        <v>107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15" t="str">
        <f ca="1">IF(D77="цвет",SUM(O78:INDIRECT("L"&amp;R77)),IF(SUM(E77:N77)=0,"",SUM(E77:N77)))</f>
        <v/>
      </c>
      <c r="P77" s="64" t="s">
        <v>1</v>
      </c>
      <c r="Q77" s="56">
        <f t="shared" si="2"/>
        <v>8425</v>
      </c>
      <c r="R77" s="28">
        <f t="shared" ca="1" si="3"/>
        <v>78</v>
      </c>
      <c r="S77" s="65" t="s">
        <v>1</v>
      </c>
      <c r="T77" s="64"/>
    </row>
    <row r="78" spans="1:20" ht="20.25" customHeight="1" thickBot="1">
      <c r="A78" s="27"/>
      <c r="B78" s="129"/>
      <c r="C78" s="14"/>
      <c r="D78" s="132" t="str">
        <f>HYPERLINK("https://miamia.ru/search/index.php?q="&amp;Q78&amp;"&amp;s=Поиск?utm_source=Excel&amp;utm_medium=Nalichie&amp;utm_content="&amp;Q78&amp;"","Посмотреть большую фотографию на сайте")</f>
        <v>Посмотреть большую фотографию на сайте</v>
      </c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15" t="str">
        <f ca="1">IF(D78="цвет",SUM(O79:INDIRECT("L"&amp;R78)),IF(SUM(E78:N78)=0,"",SUM(E78:N78)))</f>
        <v/>
      </c>
      <c r="P78" s="64" t="s">
        <v>1</v>
      </c>
      <c r="Q78" s="56">
        <f t="shared" si="2"/>
        <v>8425</v>
      </c>
      <c r="R78" s="28">
        <f t="shared" ca="1" si="3"/>
        <v>78</v>
      </c>
      <c r="S78" s="65" t="s">
        <v>1</v>
      </c>
      <c r="T78" s="64"/>
    </row>
    <row r="79" spans="1:20" ht="23.25" customHeight="1" thickBot="1">
      <c r="B79" s="13" t="s">
        <v>45</v>
      </c>
      <c r="C79" s="32"/>
      <c r="D79" s="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115" t="str">
        <f ca="1">IF(D79="цвет",SUM(O80:INDIRECT("L"&amp;R79)),IF(SUM(E79:N79)=0,"",SUM(E79:N79)))</f>
        <v/>
      </c>
      <c r="P79" s="64" t="s">
        <v>1</v>
      </c>
      <c r="Q79" s="56">
        <f t="shared" si="2"/>
        <v>8425</v>
      </c>
      <c r="R79" s="28">
        <f t="shared" ca="1" si="3"/>
        <v>83</v>
      </c>
      <c r="S79" s="65" t="s">
        <v>1</v>
      </c>
      <c r="T79" s="64"/>
    </row>
    <row r="80" spans="1:20" ht="18.75" customHeight="1" thickBot="1">
      <c r="B80" s="139" t="s">
        <v>39</v>
      </c>
      <c r="C80" s="4">
        <v>8275</v>
      </c>
      <c r="D80" s="75" t="s">
        <v>4</v>
      </c>
      <c r="E80" s="76" t="s">
        <v>5</v>
      </c>
      <c r="F80" s="77" t="s">
        <v>6</v>
      </c>
      <c r="G80" s="77" t="s">
        <v>7</v>
      </c>
      <c r="H80" s="77" t="s">
        <v>3</v>
      </c>
      <c r="I80" s="77" t="s">
        <v>8</v>
      </c>
      <c r="J80" s="77"/>
      <c r="K80" s="77"/>
      <c r="L80" s="77"/>
      <c r="M80" s="77"/>
      <c r="N80" s="90"/>
      <c r="O80" s="58">
        <f ca="1">IF(D80="цвет",SUM(O81:INDIRECT("L"&amp;R80)),IF(SUM(E80:N80)=0,"",SUM(E80:N80)))</f>
        <v>0</v>
      </c>
      <c r="P80" s="51">
        <v>0</v>
      </c>
      <c r="Q80" s="56">
        <f t="shared" si="2"/>
        <v>8275</v>
      </c>
      <c r="R80" s="28">
        <f t="shared" ca="1" si="3"/>
        <v>83</v>
      </c>
      <c r="S80" s="63" t="s">
        <v>1</v>
      </c>
      <c r="T80" s="29" t="e">
        <f ca="1">S80*O80</f>
        <v>#VALUE!</v>
      </c>
    </row>
    <row r="81" spans="1:20" ht="17.45" customHeight="1" thickBot="1">
      <c r="B81" s="140"/>
      <c r="C81" s="5"/>
      <c r="D81" s="83" t="s">
        <v>13</v>
      </c>
      <c r="E81" s="102"/>
      <c r="F81" s="102"/>
      <c r="G81" s="102"/>
      <c r="H81" s="102"/>
      <c r="I81" s="102"/>
      <c r="J81" s="102"/>
      <c r="K81" s="102"/>
      <c r="L81" s="102"/>
      <c r="M81" s="102"/>
      <c r="N81" s="112"/>
      <c r="O81" s="115" t="str">
        <f ca="1">IF(D81="цвет",SUM(O82:INDIRECT("L"&amp;R81)),IF(SUM(E81:N81)=0,"",SUM(E81:N81)))</f>
        <v/>
      </c>
      <c r="P81" s="64" t="s">
        <v>1</v>
      </c>
      <c r="Q81" s="56">
        <f t="shared" si="2"/>
        <v>8275</v>
      </c>
      <c r="R81" s="28">
        <f t="shared" ca="1" si="3"/>
        <v>83</v>
      </c>
      <c r="S81" s="65" t="s">
        <v>1</v>
      </c>
      <c r="T81" s="64"/>
    </row>
    <row r="82" spans="1:20" ht="135" customHeight="1">
      <c r="B82" s="142"/>
      <c r="C82" s="5"/>
      <c r="D82" s="130" t="s">
        <v>87</v>
      </c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15" t="str">
        <f ca="1">IF(D82="цвет",SUM(O83:INDIRECT("L"&amp;R82)),IF(SUM(E82:N82)=0,"",SUM(E82:N82)))</f>
        <v/>
      </c>
      <c r="P82" s="64" t="s">
        <v>1</v>
      </c>
      <c r="Q82" s="56">
        <f t="shared" si="2"/>
        <v>8275</v>
      </c>
      <c r="R82" s="28">
        <f t="shared" ca="1" si="3"/>
        <v>83</v>
      </c>
      <c r="S82" s="65" t="s">
        <v>1</v>
      </c>
      <c r="T82" s="64"/>
    </row>
    <row r="83" spans="1:20" ht="21.75" customHeight="1" thickBot="1">
      <c r="B83" s="143"/>
      <c r="C83" s="6"/>
      <c r="D83" s="132" t="str">
        <f>HYPERLINK("https://miamia.ru/search/index.php?q="&amp;Q83&amp;"&amp;s=Поиск?utm_source=Excel&amp;utm_medium=Nalichie&amp;utm_content="&amp;Q83&amp;"","Посмотреть большую фотографию на сайте")</f>
        <v>Посмотреть большую фотографию на сайте</v>
      </c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15" t="str">
        <f ca="1">IF(D83="цвет",SUM(O84:INDIRECT("L"&amp;R83)),IF(SUM(E83:N83)=0,"",SUM(E83:N83)))</f>
        <v/>
      </c>
      <c r="P83" s="64" t="s">
        <v>1</v>
      </c>
      <c r="Q83" s="56">
        <f t="shared" si="2"/>
        <v>8275</v>
      </c>
      <c r="R83" s="28">
        <f t="shared" ca="1" si="3"/>
        <v>83</v>
      </c>
      <c r="S83" s="65" t="s">
        <v>1</v>
      </c>
      <c r="T83" s="64"/>
    </row>
    <row r="84" spans="1:20" ht="23.1" customHeight="1" thickBot="1">
      <c r="A84" s="12"/>
      <c r="B84" s="18" t="s">
        <v>20</v>
      </c>
      <c r="C84" s="19"/>
      <c r="D84" s="73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115" t="str">
        <f ca="1">IF(D84="цвет",SUM(O85:INDIRECT("L"&amp;R84)),IF(SUM(E84:N84)=0,"",SUM(E84:N84)))</f>
        <v/>
      </c>
      <c r="P84" s="64" t="s">
        <v>1</v>
      </c>
      <c r="Q84" s="56">
        <f t="shared" si="2"/>
        <v>8275</v>
      </c>
      <c r="R84" s="28">
        <f t="shared" ca="1" si="3"/>
        <v>88</v>
      </c>
      <c r="S84" s="65" t="s">
        <v>1</v>
      </c>
      <c r="T84" s="64"/>
    </row>
    <row r="85" spans="1:20" ht="17.25" thickBot="1">
      <c r="A85" s="12"/>
      <c r="B85" s="128" t="s">
        <v>21</v>
      </c>
      <c r="C85" s="5">
        <v>7157</v>
      </c>
      <c r="D85" s="81" t="s">
        <v>4</v>
      </c>
      <c r="E85" s="76" t="s">
        <v>6</v>
      </c>
      <c r="F85" s="76" t="s">
        <v>7</v>
      </c>
      <c r="G85" s="77" t="s">
        <v>3</v>
      </c>
      <c r="H85" s="77" t="s">
        <v>8</v>
      </c>
      <c r="I85" s="76" t="s">
        <v>2</v>
      </c>
      <c r="J85" s="76" t="s">
        <v>12</v>
      </c>
      <c r="K85" s="76"/>
      <c r="L85" s="76"/>
      <c r="M85" s="76"/>
      <c r="N85" s="78"/>
      <c r="O85" s="58">
        <f ca="1">IF(D85="цвет",SUM(O86:INDIRECT("L"&amp;R85)),IF(SUM(E85:N85)=0,"",SUM(E85:N85)))</f>
        <v>0</v>
      </c>
      <c r="P85" s="51">
        <v>0</v>
      </c>
      <c r="Q85" s="56">
        <f t="shared" si="2"/>
        <v>7157</v>
      </c>
      <c r="R85" s="28">
        <f t="shared" ca="1" si="3"/>
        <v>88</v>
      </c>
      <c r="S85" s="63" t="s">
        <v>1</v>
      </c>
      <c r="T85" s="29" t="e">
        <f ca="1">S85*O85</f>
        <v>#VALUE!</v>
      </c>
    </row>
    <row r="86" spans="1:20" ht="21" thickBot="1">
      <c r="A86" s="12"/>
      <c r="B86" s="128"/>
      <c r="C86" s="5"/>
      <c r="D86" s="87" t="s">
        <v>22</v>
      </c>
      <c r="E86" s="101"/>
      <c r="F86" s="101"/>
      <c r="G86" s="101"/>
      <c r="H86" s="101"/>
      <c r="I86" s="101"/>
      <c r="J86" s="101"/>
      <c r="K86" s="101"/>
      <c r="L86" s="101"/>
      <c r="M86" s="101"/>
      <c r="N86" s="111"/>
      <c r="O86" s="115" t="str">
        <f ca="1">IF(D86="цвет",SUM(O87:INDIRECT("L"&amp;R86)),IF(SUM(E86:N86)=0,"",SUM(E86:N86)))</f>
        <v/>
      </c>
      <c r="P86" s="64" t="s">
        <v>1</v>
      </c>
      <c r="Q86" s="56">
        <f t="shared" si="2"/>
        <v>7157</v>
      </c>
      <c r="R86" s="28">
        <f t="shared" ca="1" si="3"/>
        <v>88</v>
      </c>
      <c r="S86" s="65" t="s">
        <v>1</v>
      </c>
      <c r="T86" s="64"/>
    </row>
    <row r="87" spans="1:20" ht="135" customHeight="1">
      <c r="A87" s="12"/>
      <c r="B87" s="128"/>
      <c r="C87" s="5"/>
      <c r="D87" s="130" t="s">
        <v>108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15" t="str">
        <f ca="1">IF(D87="цвет",SUM(O88:INDIRECT("L"&amp;R87)),IF(SUM(E87:N87)=0,"",SUM(E87:N87)))</f>
        <v/>
      </c>
      <c r="P87" s="64" t="s">
        <v>1</v>
      </c>
      <c r="Q87" s="56">
        <f t="shared" si="2"/>
        <v>7157</v>
      </c>
      <c r="R87" s="28">
        <f t="shared" ca="1" si="3"/>
        <v>88</v>
      </c>
      <c r="S87" s="65" t="s">
        <v>1</v>
      </c>
      <c r="T87" s="64"/>
    </row>
    <row r="88" spans="1:20" ht="17.25" customHeight="1" thickBot="1">
      <c r="A88" s="12"/>
      <c r="B88" s="129"/>
      <c r="C88" s="6"/>
      <c r="D88" s="132" t="str">
        <f>HYPERLINK("https://miamia.ru/search/index.php?q="&amp;Q88&amp;"&amp;s=Поиск?utm_source=Excel&amp;utm_medium=Nalichie&amp;utm_content="&amp;Q88&amp;"","Посмотреть большую фотографию на сайте")</f>
        <v>Посмотреть большую фотографию на сайте</v>
      </c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15" t="str">
        <f ca="1">IF(D88="цвет",SUM(O89:INDIRECT("L"&amp;R88)),IF(SUM(E88:N88)=0,"",SUM(E88:N88)))</f>
        <v/>
      </c>
      <c r="P88" s="64" t="s">
        <v>1</v>
      </c>
      <c r="Q88" s="56">
        <f t="shared" si="2"/>
        <v>7157</v>
      </c>
      <c r="R88" s="28">
        <f t="shared" ca="1" si="3"/>
        <v>88</v>
      </c>
      <c r="S88" s="65" t="s">
        <v>1</v>
      </c>
      <c r="T88" s="64"/>
    </row>
    <row r="89" spans="1:20" ht="31.7" customHeight="1" thickBot="1">
      <c r="B89" s="13" t="s">
        <v>53</v>
      </c>
      <c r="C89" s="32"/>
      <c r="D89" s="84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115" t="str">
        <f ca="1">IF(D89="цвет",SUM(O90:INDIRECT("L"&amp;R89)),IF(SUM(E89:N89)=0,"",SUM(E89:N89)))</f>
        <v/>
      </c>
      <c r="P89" s="64" t="s">
        <v>1</v>
      </c>
      <c r="Q89" s="56">
        <f t="shared" si="2"/>
        <v>7157</v>
      </c>
      <c r="R89" s="28">
        <f t="shared" ca="1" si="3"/>
        <v>94</v>
      </c>
      <c r="S89" s="65" t="s">
        <v>1</v>
      </c>
      <c r="T89" s="64"/>
    </row>
    <row r="90" spans="1:20" ht="15.75" customHeight="1" thickBot="1">
      <c r="B90" s="139" t="s">
        <v>33</v>
      </c>
      <c r="C90" s="4">
        <v>2102</v>
      </c>
      <c r="D90" s="75" t="s">
        <v>4</v>
      </c>
      <c r="E90" s="76" t="s">
        <v>5</v>
      </c>
      <c r="F90" s="76" t="s">
        <v>6</v>
      </c>
      <c r="G90" s="76" t="s">
        <v>7</v>
      </c>
      <c r="H90" s="76" t="s">
        <v>3</v>
      </c>
      <c r="I90" s="76" t="s">
        <v>8</v>
      </c>
      <c r="J90" s="76"/>
      <c r="K90" s="76"/>
      <c r="L90" s="76"/>
      <c r="M90" s="76"/>
      <c r="N90" s="90"/>
      <c r="O90" s="58">
        <f ca="1">IF(D90="цвет",SUM(O91:INDIRECT("L"&amp;R90)),IF(SUM(E90:N90)=0,"",SUM(E90:N90)))</f>
        <v>0</v>
      </c>
      <c r="P90" s="51">
        <v>2453</v>
      </c>
      <c r="Q90" s="56">
        <f t="shared" si="2"/>
        <v>2102</v>
      </c>
      <c r="R90" s="28">
        <f t="shared" ca="1" si="3"/>
        <v>94</v>
      </c>
      <c r="S90" s="63">
        <v>1090</v>
      </c>
      <c r="T90" s="29">
        <f ca="1">S90*O90</f>
        <v>0</v>
      </c>
    </row>
    <row r="91" spans="1:20" ht="15.75" customHeight="1" thickBot="1">
      <c r="B91" s="140"/>
      <c r="C91" s="5"/>
      <c r="D91" s="83" t="s">
        <v>29</v>
      </c>
      <c r="E91" s="119"/>
      <c r="F91" s="102"/>
      <c r="G91" s="102"/>
      <c r="H91" s="102"/>
      <c r="I91" s="102"/>
      <c r="J91" s="102"/>
      <c r="K91" s="102"/>
      <c r="L91" s="102"/>
      <c r="M91" s="102"/>
      <c r="N91" s="112"/>
      <c r="O91" s="115" t="str">
        <f ca="1">IF(D91="цвет",SUM(O92:INDIRECT("L"&amp;R91)),IF(SUM(E91:N91)=0,"",SUM(E91:N91)))</f>
        <v/>
      </c>
      <c r="P91" s="64" t="s">
        <v>1</v>
      </c>
      <c r="Q91" s="56">
        <f t="shared" si="2"/>
        <v>2102</v>
      </c>
      <c r="R91" s="28">
        <f t="shared" ca="1" si="3"/>
        <v>94</v>
      </c>
      <c r="S91" s="65" t="s">
        <v>1</v>
      </c>
      <c r="T91" s="64"/>
    </row>
    <row r="92" spans="1:20" ht="15.75" customHeight="1" thickBot="1">
      <c r="B92" s="140"/>
      <c r="C92" s="5"/>
      <c r="D92" s="83" t="s">
        <v>34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12"/>
      <c r="O92" s="115" t="str">
        <f ca="1">IF(D92="цвет",SUM(O93:INDIRECT("L"&amp;R92)),IF(SUM(E92:N92)=0,"",SUM(E92:N92)))</f>
        <v/>
      </c>
      <c r="P92" s="64" t="s">
        <v>1</v>
      </c>
      <c r="Q92" s="56">
        <f t="shared" si="2"/>
        <v>2102</v>
      </c>
      <c r="R92" s="28">
        <f t="shared" ca="1" si="3"/>
        <v>94</v>
      </c>
      <c r="S92" s="65" t="s">
        <v>1</v>
      </c>
      <c r="T92" s="64"/>
    </row>
    <row r="93" spans="1:20" ht="121.5" customHeight="1">
      <c r="B93" s="140"/>
      <c r="C93" s="5"/>
      <c r="D93" s="130" t="s">
        <v>82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15" t="str">
        <f ca="1">IF(D93="цвет",SUM(O94:INDIRECT("L"&amp;R93)),IF(SUM(E93:N93)=0,"",SUM(E93:N93)))</f>
        <v/>
      </c>
      <c r="P93" s="64" t="s">
        <v>1</v>
      </c>
      <c r="Q93" s="56">
        <f t="shared" si="2"/>
        <v>2102</v>
      </c>
      <c r="R93" s="28">
        <f t="shared" ca="1" si="3"/>
        <v>94</v>
      </c>
      <c r="S93" s="65" t="s">
        <v>1</v>
      </c>
      <c r="T93" s="64"/>
    </row>
    <row r="94" spans="1:20" ht="15.75" customHeight="1" thickBot="1">
      <c r="B94" s="141"/>
      <c r="C94" s="14"/>
      <c r="D94" s="132" t="str">
        <f>HYPERLINK("https://miamia.ru/search/index.php?q="&amp;Q94&amp;"&amp;s=Поиск?utm_source=Excel&amp;utm_medium=Nalichie&amp;utm_content="&amp;Q94&amp;"","Посмотреть большую фотографию на сайте")</f>
        <v>Посмотреть большую фотографию на сайте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15" t="str">
        <f ca="1">IF(D94="цвет",SUM(O95:INDIRECT("L"&amp;R94)),IF(SUM(E94:N94)=0,"",SUM(E94:N94)))</f>
        <v/>
      </c>
      <c r="P94" s="64" t="s">
        <v>1</v>
      </c>
      <c r="Q94" s="56">
        <f t="shared" si="2"/>
        <v>2102</v>
      </c>
      <c r="R94" s="28">
        <f t="shared" ca="1" si="3"/>
        <v>94</v>
      </c>
      <c r="S94" s="65" t="s">
        <v>1</v>
      </c>
      <c r="T94" s="64"/>
    </row>
    <row r="95" spans="1:20" ht="23.25" customHeight="1" thickBot="1">
      <c r="B95" s="13" t="s">
        <v>43</v>
      </c>
      <c r="C95" s="32"/>
      <c r="D95" s="84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115" t="str">
        <f ca="1">IF(D95="цвет",SUM(O96:INDIRECT("L"&amp;R95)),IF(SUM(E95:N95)=0,"",SUM(E95:N95)))</f>
        <v/>
      </c>
      <c r="P95" s="64" t="s">
        <v>1</v>
      </c>
      <c r="Q95" s="56">
        <f t="shared" si="2"/>
        <v>2102</v>
      </c>
      <c r="R95" s="28">
        <f t="shared" ca="1" si="3"/>
        <v>100</v>
      </c>
      <c r="S95" s="65" t="s">
        <v>1</v>
      </c>
      <c r="T95" s="64"/>
    </row>
    <row r="96" spans="1:20" ht="15.75" customHeight="1" thickBot="1">
      <c r="B96" s="139" t="s">
        <v>35</v>
      </c>
      <c r="C96" s="4">
        <v>9536</v>
      </c>
      <c r="D96" s="75" t="s">
        <v>4</v>
      </c>
      <c r="E96" s="76" t="s">
        <v>36</v>
      </c>
      <c r="F96" s="76"/>
      <c r="G96" s="76"/>
      <c r="H96" s="76"/>
      <c r="I96" s="76"/>
      <c r="J96" s="76"/>
      <c r="K96" s="76"/>
      <c r="L96" s="76"/>
      <c r="M96" s="76"/>
      <c r="N96" s="90"/>
      <c r="O96" s="58">
        <f ca="1">IF(D96="цвет",SUM(O97:INDIRECT("L"&amp;R96)),IF(SUM(E96:N96)=0,"",SUM(E96:N96)))</f>
        <v>0</v>
      </c>
      <c r="P96" s="51">
        <v>258</v>
      </c>
      <c r="Q96" s="56">
        <f t="shared" si="2"/>
        <v>9536</v>
      </c>
      <c r="R96" s="28">
        <f t="shared" ca="1" si="3"/>
        <v>100</v>
      </c>
      <c r="S96" s="63">
        <v>200</v>
      </c>
      <c r="T96" s="29">
        <f ca="1">S96*O96</f>
        <v>0</v>
      </c>
    </row>
    <row r="97" spans="2:20" ht="15.75" customHeight="1" thickBot="1">
      <c r="B97" s="140"/>
      <c r="C97" s="5"/>
      <c r="D97" s="79" t="s">
        <v>26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11"/>
      <c r="O97" s="115" t="str">
        <f ca="1">IF(D97="цвет",SUM(O98:INDIRECT("L"&amp;R97)),IF(SUM(E97:N97)=0,"",SUM(E97:N97)))</f>
        <v/>
      </c>
      <c r="P97" s="64" t="s">
        <v>1</v>
      </c>
      <c r="Q97" s="56">
        <f t="shared" si="2"/>
        <v>9536</v>
      </c>
      <c r="R97" s="28">
        <f t="shared" ca="1" si="3"/>
        <v>100</v>
      </c>
      <c r="S97" s="65" t="s">
        <v>1</v>
      </c>
      <c r="T97" s="64"/>
    </row>
    <row r="98" spans="2:20" ht="15.75" customHeight="1" thickBot="1">
      <c r="B98" s="140"/>
      <c r="C98" s="30"/>
      <c r="D98" s="79" t="s">
        <v>37</v>
      </c>
      <c r="E98" s="118"/>
      <c r="F98" s="101"/>
      <c r="G98" s="101"/>
      <c r="H98" s="101"/>
      <c r="I98" s="101"/>
      <c r="J98" s="101"/>
      <c r="K98" s="101"/>
      <c r="L98" s="101"/>
      <c r="M98" s="101"/>
      <c r="N98" s="111"/>
      <c r="O98" s="115" t="str">
        <f ca="1">IF(D98="цвет",SUM(O99:INDIRECT("L"&amp;R98)),IF(SUM(E98:N98)=0,"",SUM(E98:N98)))</f>
        <v/>
      </c>
      <c r="P98" s="64" t="s">
        <v>1</v>
      </c>
      <c r="Q98" s="56">
        <f t="shared" si="2"/>
        <v>9536</v>
      </c>
      <c r="R98" s="28">
        <f t="shared" ca="1" si="3"/>
        <v>100</v>
      </c>
      <c r="S98" s="65" t="s">
        <v>1</v>
      </c>
      <c r="T98" s="64"/>
    </row>
    <row r="99" spans="2:20" ht="121.5" customHeight="1">
      <c r="B99" s="140"/>
      <c r="C99" s="30"/>
      <c r="D99" s="130" t="s">
        <v>109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15" t="str">
        <f ca="1">IF(D99="цвет",SUM(O100:INDIRECT("L"&amp;R99)),IF(SUM(E99:N99)=0,"",SUM(E99:N99)))</f>
        <v/>
      </c>
      <c r="P99" s="64" t="s">
        <v>1</v>
      </c>
      <c r="Q99" s="56">
        <f t="shared" si="2"/>
        <v>9536</v>
      </c>
      <c r="R99" s="28">
        <f t="shared" ca="1" si="3"/>
        <v>100</v>
      </c>
      <c r="S99" s="65" t="s">
        <v>1</v>
      </c>
      <c r="T99" s="64"/>
    </row>
    <row r="100" spans="2:20" ht="15.75" customHeight="1" thickBot="1">
      <c r="B100" s="141"/>
      <c r="C100" s="14"/>
      <c r="D100" s="132" t="str">
        <f>HYPERLINK("https://miamia.ru/search/index.php?q="&amp;Q100&amp;"&amp;s=Поиск?utm_source=Excel&amp;utm_medium=Nalichie&amp;utm_content="&amp;Q100&amp;"","Посмотреть большую фотографию на сайте")</f>
        <v>Посмотреть большую фотографию на сайте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15" t="str">
        <f ca="1">IF(D100="цвет",SUM(O101:INDIRECT("L"&amp;R100)),IF(SUM(E100:N100)=0,"",SUM(E100:N100)))</f>
        <v/>
      </c>
      <c r="P100" s="64" t="s">
        <v>1</v>
      </c>
      <c r="Q100" s="56">
        <f t="shared" si="2"/>
        <v>9536</v>
      </c>
      <c r="R100" s="28">
        <f t="shared" ca="1" si="3"/>
        <v>100</v>
      </c>
      <c r="S100" s="65" t="s">
        <v>1</v>
      </c>
      <c r="T100" s="64"/>
    </row>
    <row r="101" spans="2:20" ht="23.25" customHeight="1" thickBot="1">
      <c r="B101" s="13" t="s">
        <v>42</v>
      </c>
      <c r="C101" s="32"/>
      <c r="D101" s="84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115" t="str">
        <f ca="1">IF(D101="цвет",SUM(O102:INDIRECT("L"&amp;R101)),IF(SUM(E101:N101)=0,"",SUM(E101:N101)))</f>
        <v/>
      </c>
      <c r="P101" s="64" t="s">
        <v>1</v>
      </c>
      <c r="Q101" s="56">
        <f t="shared" si="2"/>
        <v>9536</v>
      </c>
      <c r="R101" s="28">
        <f t="shared" ca="1" si="3"/>
        <v>106</v>
      </c>
      <c r="S101" s="65" t="s">
        <v>1</v>
      </c>
      <c r="T101" s="64"/>
    </row>
    <row r="102" spans="2:20" ht="18.75" customHeight="1" thickBot="1">
      <c r="B102" s="139" t="s">
        <v>38</v>
      </c>
      <c r="C102" s="4">
        <v>6700</v>
      </c>
      <c r="D102" s="75" t="s">
        <v>4</v>
      </c>
      <c r="E102" s="76" t="s">
        <v>5</v>
      </c>
      <c r="F102" s="76" t="s">
        <v>6</v>
      </c>
      <c r="G102" s="76" t="s">
        <v>7</v>
      </c>
      <c r="H102" s="77" t="s">
        <v>3</v>
      </c>
      <c r="I102" s="76" t="s">
        <v>8</v>
      </c>
      <c r="J102" s="76"/>
      <c r="K102" s="76"/>
      <c r="L102" s="76"/>
      <c r="M102" s="76"/>
      <c r="N102" s="78"/>
      <c r="O102" s="58">
        <f ca="1">IF(D102="цвет",SUM(O103:INDIRECT("L"&amp;R102)),IF(SUM(E102:N102)=0,"",SUM(E102:N102)))</f>
        <v>0</v>
      </c>
      <c r="P102" s="51">
        <v>1419</v>
      </c>
      <c r="Q102" s="56">
        <f t="shared" si="2"/>
        <v>6700</v>
      </c>
      <c r="R102" s="28">
        <f t="shared" ca="1" si="3"/>
        <v>106</v>
      </c>
      <c r="S102" s="63">
        <v>390</v>
      </c>
      <c r="T102" s="29">
        <f ca="1">S102*O102</f>
        <v>0</v>
      </c>
    </row>
    <row r="103" spans="2:20" ht="17.45" customHeight="1" thickBot="1">
      <c r="B103" s="140"/>
      <c r="C103" s="5"/>
      <c r="D103" s="83" t="s">
        <v>27</v>
      </c>
      <c r="E103" s="121"/>
      <c r="F103" s="103"/>
      <c r="G103" s="103"/>
      <c r="H103" s="103"/>
      <c r="I103" s="103"/>
      <c r="J103" s="102"/>
      <c r="K103" s="102"/>
      <c r="L103" s="102"/>
      <c r="M103" s="102"/>
      <c r="N103" s="112"/>
      <c r="O103" s="115" t="str">
        <f ca="1">IF(D103="цвет",SUM(O104:INDIRECT("L"&amp;R103)),IF(SUM(E103:N103)=0,"",SUM(E103:N103)))</f>
        <v/>
      </c>
      <c r="P103" s="64" t="s">
        <v>1</v>
      </c>
      <c r="Q103" s="56">
        <f t="shared" si="2"/>
        <v>6700</v>
      </c>
      <c r="R103" s="28">
        <f t="shared" ca="1" si="3"/>
        <v>106</v>
      </c>
      <c r="S103" s="65" t="s">
        <v>1</v>
      </c>
      <c r="T103" s="64"/>
    </row>
    <row r="104" spans="2:20" ht="17.45" customHeight="1" thickBot="1">
      <c r="B104" s="140"/>
      <c r="C104" s="5"/>
      <c r="D104" s="83" t="s">
        <v>29</v>
      </c>
      <c r="E104" s="122"/>
      <c r="F104" s="122"/>
      <c r="G104" s="103"/>
      <c r="H104" s="121"/>
      <c r="I104" s="103"/>
      <c r="J104" s="102"/>
      <c r="K104" s="102"/>
      <c r="L104" s="102"/>
      <c r="M104" s="102"/>
      <c r="N104" s="112"/>
      <c r="O104" s="115" t="str">
        <f ca="1">IF(D104="цвет",SUM(O105:INDIRECT("L"&amp;R104)),IF(SUM(E104:N104)=0,"",SUM(E104:N104)))</f>
        <v/>
      </c>
      <c r="P104" s="64" t="s">
        <v>1</v>
      </c>
      <c r="Q104" s="56">
        <f t="shared" si="2"/>
        <v>6700</v>
      </c>
      <c r="R104" s="28">
        <f t="shared" ca="1" si="3"/>
        <v>106</v>
      </c>
      <c r="S104" s="65" t="s">
        <v>1</v>
      </c>
      <c r="T104" s="64"/>
    </row>
    <row r="105" spans="2:20" ht="121.5" customHeight="1">
      <c r="B105" s="142"/>
      <c r="C105" s="5"/>
      <c r="D105" s="130" t="s">
        <v>104</v>
      </c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15" t="str">
        <f ca="1">IF(D105="цвет",SUM(O106:INDIRECT("L"&amp;R105)),IF(SUM(E105:N105)=0,"",SUM(E105:N105)))</f>
        <v/>
      </c>
      <c r="P105" s="64" t="s">
        <v>1</v>
      </c>
      <c r="Q105" s="56">
        <f t="shared" si="2"/>
        <v>6700</v>
      </c>
      <c r="R105" s="28">
        <f t="shared" ca="1" si="3"/>
        <v>106</v>
      </c>
      <c r="S105" s="65" t="s">
        <v>1</v>
      </c>
      <c r="T105" s="64"/>
    </row>
    <row r="106" spans="2:20" ht="17.45" customHeight="1" thickBot="1">
      <c r="B106" s="143"/>
      <c r="C106" s="14"/>
      <c r="D106" s="132" t="str">
        <f>HYPERLINK("https://miamia.ru/search/index.php?q="&amp;Q106&amp;"&amp;s=Поиск?utm_source=Excel&amp;utm_medium=Nalichie&amp;utm_content="&amp;Q106&amp;"","Посмотреть большую фотографию на сайте")</f>
        <v>Посмотреть большую фотографию на сайте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15" t="str">
        <f ca="1">IF(D106="цвет",SUM(O107:INDIRECT("L"&amp;R106)),IF(SUM(E106:N106)=0,"",SUM(E106:N106)))</f>
        <v/>
      </c>
      <c r="P106" s="64" t="s">
        <v>1</v>
      </c>
      <c r="Q106" s="56">
        <f t="shared" si="2"/>
        <v>6700</v>
      </c>
      <c r="R106" s="28">
        <f t="shared" ca="1" si="3"/>
        <v>106</v>
      </c>
      <c r="S106" s="65" t="s">
        <v>1</v>
      </c>
      <c r="T106" s="64"/>
    </row>
    <row r="107" spans="2:20" ht="18.75" customHeight="1" thickBot="1">
      <c r="B107" s="139" t="s">
        <v>38</v>
      </c>
      <c r="C107" s="4">
        <v>6705</v>
      </c>
      <c r="D107" s="75" t="s">
        <v>4</v>
      </c>
      <c r="E107" s="76" t="s">
        <v>5</v>
      </c>
      <c r="F107" s="76" t="s">
        <v>6</v>
      </c>
      <c r="G107" s="76" t="s">
        <v>7</v>
      </c>
      <c r="H107" s="77" t="s">
        <v>3</v>
      </c>
      <c r="I107" s="76" t="s">
        <v>8</v>
      </c>
      <c r="J107" s="76"/>
      <c r="K107" s="76"/>
      <c r="L107" s="76"/>
      <c r="M107" s="76"/>
      <c r="N107" s="78"/>
      <c r="O107" s="58">
        <f ca="1">IF(D107="цвет",SUM(O108:INDIRECT("L"&amp;R107)),IF(SUM(E107:N107)=0,"",SUM(E107:N107)))</f>
        <v>0</v>
      </c>
      <c r="P107" s="51">
        <v>1419</v>
      </c>
      <c r="Q107" s="56">
        <f t="shared" si="2"/>
        <v>6705</v>
      </c>
      <c r="R107" s="28">
        <f t="shared" ca="1" si="3"/>
        <v>111</v>
      </c>
      <c r="S107" s="63">
        <v>350</v>
      </c>
      <c r="T107" s="29">
        <f ca="1">S107*O107</f>
        <v>0</v>
      </c>
    </row>
    <row r="108" spans="2:20" ht="17.45" customHeight="1" thickBot="1">
      <c r="B108" s="140"/>
      <c r="C108" s="5"/>
      <c r="D108" s="83" t="s">
        <v>26</v>
      </c>
      <c r="E108" s="121"/>
      <c r="F108" s="103"/>
      <c r="G108" s="103"/>
      <c r="H108" s="103"/>
      <c r="I108" s="103"/>
      <c r="J108" s="102"/>
      <c r="K108" s="102"/>
      <c r="L108" s="102"/>
      <c r="M108" s="102"/>
      <c r="N108" s="112"/>
      <c r="O108" s="115" t="str">
        <f ca="1">IF(D108="цвет",SUM(O109:INDIRECT("L"&amp;R108)),IF(SUM(E108:N108)=0,"",SUM(E108:N108)))</f>
        <v/>
      </c>
      <c r="P108" s="64" t="s">
        <v>1</v>
      </c>
      <c r="Q108" s="56">
        <f t="shared" si="2"/>
        <v>6705</v>
      </c>
      <c r="R108" s="28">
        <f t="shared" ca="1" si="3"/>
        <v>111</v>
      </c>
      <c r="S108" s="65" t="s">
        <v>1</v>
      </c>
      <c r="T108" s="64"/>
    </row>
    <row r="109" spans="2:20" ht="17.45" customHeight="1" thickBot="1">
      <c r="B109" s="140"/>
      <c r="C109" s="5"/>
      <c r="D109" s="83" t="s">
        <v>18</v>
      </c>
      <c r="E109" s="122"/>
      <c r="F109" s="121"/>
      <c r="G109" s="103"/>
      <c r="H109" s="103"/>
      <c r="I109" s="103"/>
      <c r="J109" s="102"/>
      <c r="K109" s="102"/>
      <c r="L109" s="102"/>
      <c r="M109" s="102"/>
      <c r="N109" s="112"/>
      <c r="O109" s="115" t="str">
        <f ca="1">IF(D109="цвет",SUM(O110:INDIRECT("L"&amp;R109)),IF(SUM(E109:N109)=0,"",SUM(E109:N109)))</f>
        <v/>
      </c>
      <c r="P109" s="64" t="s">
        <v>1</v>
      </c>
      <c r="Q109" s="56">
        <f t="shared" si="2"/>
        <v>6705</v>
      </c>
      <c r="R109" s="28">
        <f t="shared" ca="1" si="3"/>
        <v>111</v>
      </c>
      <c r="S109" s="65" t="s">
        <v>1</v>
      </c>
      <c r="T109" s="64"/>
    </row>
    <row r="110" spans="2:20" ht="120.75" customHeight="1">
      <c r="B110" s="140"/>
      <c r="C110" s="5"/>
      <c r="D110" s="130" t="s">
        <v>110</v>
      </c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15" t="str">
        <f ca="1">IF(D110="цвет",SUM(O111:INDIRECT("L"&amp;R110)),IF(SUM(E110:N110)=0,"",SUM(E110:N110)))</f>
        <v/>
      </c>
      <c r="P110" s="64" t="s">
        <v>1</v>
      </c>
      <c r="Q110" s="56">
        <f t="shared" si="2"/>
        <v>6705</v>
      </c>
      <c r="R110" s="28">
        <f t="shared" ca="1" si="3"/>
        <v>111</v>
      </c>
      <c r="S110" s="65" t="s">
        <v>1</v>
      </c>
      <c r="T110" s="64"/>
    </row>
    <row r="111" spans="2:20" ht="17.45" customHeight="1" thickBot="1">
      <c r="B111" s="141"/>
      <c r="C111" s="14"/>
      <c r="D111" s="132" t="str">
        <f>HYPERLINK("https://miamia.ru/search/index.php?q="&amp;Q111&amp;"&amp;s=Поиск?utm_source=Excel&amp;utm_medium=Nalichie&amp;utm_content="&amp;Q111&amp;"","Посмотреть большую фотографию на сайте")</f>
        <v>Посмотреть большую фотографию на сайте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15" t="str">
        <f ca="1">IF(D111="цвет",SUM(O112:INDIRECT("L"&amp;R111)),IF(SUM(E111:N111)=0,"",SUM(E111:N111)))</f>
        <v/>
      </c>
      <c r="P111" s="64" t="s">
        <v>1</v>
      </c>
      <c r="Q111" s="56">
        <f t="shared" si="2"/>
        <v>6705</v>
      </c>
      <c r="R111" s="28">
        <f t="shared" ca="1" si="3"/>
        <v>111</v>
      </c>
      <c r="S111" s="65" t="s">
        <v>1</v>
      </c>
      <c r="T111" s="64"/>
    </row>
    <row r="112" spans="2:20" ht="18.75" customHeight="1" thickBot="1">
      <c r="B112" s="139" t="s">
        <v>38</v>
      </c>
      <c r="C112" s="4">
        <v>6706</v>
      </c>
      <c r="D112" s="75" t="s">
        <v>4</v>
      </c>
      <c r="E112" s="76" t="s">
        <v>5</v>
      </c>
      <c r="F112" s="76" t="s">
        <v>6</v>
      </c>
      <c r="G112" s="76" t="s">
        <v>7</v>
      </c>
      <c r="H112" s="77" t="s">
        <v>3</v>
      </c>
      <c r="I112" s="76" t="s">
        <v>8</v>
      </c>
      <c r="J112" s="76"/>
      <c r="K112" s="76"/>
      <c r="L112" s="76"/>
      <c r="M112" s="76"/>
      <c r="N112" s="78"/>
      <c r="O112" s="58">
        <f ca="1">IF(D112="цвет",SUM(O113:INDIRECT("L"&amp;R112)),IF(SUM(E112:N112)=0,"",SUM(E112:N112)))</f>
        <v>0</v>
      </c>
      <c r="P112" s="51">
        <v>1419</v>
      </c>
      <c r="Q112" s="56">
        <f t="shared" si="2"/>
        <v>6706</v>
      </c>
      <c r="R112" s="28">
        <f t="shared" ca="1" si="3"/>
        <v>116</v>
      </c>
      <c r="S112" s="63">
        <v>350</v>
      </c>
      <c r="T112" s="29">
        <f ca="1">S112*O112</f>
        <v>0</v>
      </c>
    </row>
    <row r="113" spans="1:20" ht="17.45" customHeight="1" thickBot="1">
      <c r="B113" s="140"/>
      <c r="C113" s="5"/>
      <c r="D113" s="83" t="s">
        <v>37</v>
      </c>
      <c r="E113" s="121"/>
      <c r="F113" s="103"/>
      <c r="G113" s="103"/>
      <c r="H113" s="103"/>
      <c r="I113" s="103"/>
      <c r="J113" s="102"/>
      <c r="K113" s="102"/>
      <c r="L113" s="102"/>
      <c r="M113" s="102"/>
      <c r="N113" s="112"/>
      <c r="O113" s="115" t="str">
        <f ca="1">IF(D113="цвет",SUM(O114:INDIRECT("L"&amp;R113)),IF(SUM(E113:N113)=0,"",SUM(E113:N113)))</f>
        <v/>
      </c>
      <c r="P113" s="64" t="s">
        <v>1</v>
      </c>
      <c r="Q113" s="56">
        <f t="shared" si="2"/>
        <v>6706</v>
      </c>
      <c r="R113" s="28">
        <f t="shared" ca="1" si="3"/>
        <v>116</v>
      </c>
      <c r="S113" s="65" t="s">
        <v>1</v>
      </c>
      <c r="T113" s="64"/>
    </row>
    <row r="114" spans="1:20" ht="17.45" customHeight="1" thickBot="1">
      <c r="B114" s="140"/>
      <c r="C114" s="5"/>
      <c r="D114" s="83" t="s">
        <v>23</v>
      </c>
      <c r="E114" s="122"/>
      <c r="F114" s="121"/>
      <c r="G114" s="103"/>
      <c r="H114" s="103"/>
      <c r="I114" s="103"/>
      <c r="J114" s="102"/>
      <c r="K114" s="102"/>
      <c r="L114" s="102"/>
      <c r="M114" s="102"/>
      <c r="N114" s="112"/>
      <c r="O114" s="115" t="str">
        <f ca="1">IF(D114="цвет",SUM(O115:INDIRECT("L"&amp;R114)),IF(SUM(E114:N114)=0,"",SUM(E114:N114)))</f>
        <v/>
      </c>
      <c r="P114" s="64" t="s">
        <v>1</v>
      </c>
      <c r="Q114" s="56">
        <f t="shared" si="2"/>
        <v>6706</v>
      </c>
      <c r="R114" s="28">
        <f t="shared" ca="1" si="3"/>
        <v>116</v>
      </c>
      <c r="S114" s="65" t="s">
        <v>1</v>
      </c>
      <c r="T114" s="64"/>
    </row>
    <row r="115" spans="1:20" ht="120" customHeight="1">
      <c r="B115" s="142"/>
      <c r="C115" s="5"/>
      <c r="D115" s="130" t="s">
        <v>85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15" t="str">
        <f ca="1">IF(D115="цвет",SUM(O116:INDIRECT("L"&amp;R115)),IF(SUM(E115:N115)=0,"",SUM(E115:N115)))</f>
        <v/>
      </c>
      <c r="P115" s="64" t="s">
        <v>1</v>
      </c>
      <c r="Q115" s="56">
        <f t="shared" si="2"/>
        <v>6706</v>
      </c>
      <c r="R115" s="28">
        <f t="shared" ca="1" si="3"/>
        <v>116</v>
      </c>
      <c r="S115" s="65" t="s">
        <v>1</v>
      </c>
      <c r="T115" s="64"/>
    </row>
    <row r="116" spans="1:20" ht="17.45" customHeight="1" thickBot="1">
      <c r="B116" s="143"/>
      <c r="C116" s="14"/>
      <c r="D116" s="132" t="str">
        <f>HYPERLINK("https://miamia.ru/search/index.php?q="&amp;Q116&amp;"&amp;s=Поиск?utm_source=Excel&amp;utm_medium=Nalichie&amp;utm_content="&amp;Q116&amp;"","Посмотреть большую фотографию на сайте")</f>
        <v>Посмотреть большую фотографию на сайте</v>
      </c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15" t="str">
        <f ca="1">IF(D116="цвет",SUM(O117:INDIRECT("L"&amp;R116)),IF(SUM(E116:N116)=0,"",SUM(E116:N116)))</f>
        <v/>
      </c>
      <c r="P116" s="64" t="s">
        <v>1</v>
      </c>
      <c r="Q116" s="56">
        <f t="shared" si="2"/>
        <v>6706</v>
      </c>
      <c r="R116" s="28">
        <f t="shared" ca="1" si="3"/>
        <v>116</v>
      </c>
      <c r="S116" s="65" t="s">
        <v>1</v>
      </c>
      <c r="T116" s="64"/>
    </row>
    <row r="117" spans="1:20" ht="26.25" thickBot="1">
      <c r="A117" s="26"/>
      <c r="B117" s="13" t="s">
        <v>40</v>
      </c>
      <c r="C117" s="32"/>
      <c r="D117" s="84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115" t="str">
        <f ca="1">IF(D117="цвет",SUM(O118:INDIRECT("L"&amp;R117)),IF(SUM(E117:N117)=0,"",SUM(E117:N117)))</f>
        <v/>
      </c>
      <c r="P117" s="64" t="s">
        <v>1</v>
      </c>
      <c r="Q117" s="56">
        <f t="shared" si="2"/>
        <v>6706</v>
      </c>
      <c r="R117" s="28">
        <f t="shared" ca="1" si="3"/>
        <v>121</v>
      </c>
      <c r="S117" s="65" t="s">
        <v>1</v>
      </c>
      <c r="T117" s="64"/>
    </row>
    <row r="118" spans="1:20" ht="17.45" customHeight="1" thickBot="1">
      <c r="A118" s="27"/>
      <c r="B118" s="127" t="s">
        <v>30</v>
      </c>
      <c r="C118" s="4">
        <v>8713</v>
      </c>
      <c r="D118" s="75" t="s">
        <v>4</v>
      </c>
      <c r="E118" s="76" t="s">
        <v>5</v>
      </c>
      <c r="F118" s="76" t="s">
        <v>14</v>
      </c>
      <c r="G118" s="76" t="s">
        <v>15</v>
      </c>
      <c r="H118" s="77" t="s">
        <v>16</v>
      </c>
      <c r="I118" s="77"/>
      <c r="J118" s="77"/>
      <c r="K118" s="77"/>
      <c r="L118" s="77"/>
      <c r="M118" s="77"/>
      <c r="N118" s="90"/>
      <c r="O118" s="58">
        <f ca="1">IF(D118="цвет",SUM(O119:INDIRECT("L"&amp;R118)),IF(SUM(E118:N118)=0,"",SUM(E118:N118)))</f>
        <v>0</v>
      </c>
      <c r="P118" s="51">
        <v>0</v>
      </c>
      <c r="Q118" s="56">
        <f t="shared" si="2"/>
        <v>8713</v>
      </c>
      <c r="R118" s="28">
        <f t="shared" ca="1" si="3"/>
        <v>121</v>
      </c>
      <c r="S118" s="63" t="s">
        <v>1</v>
      </c>
      <c r="T118" s="29" t="e">
        <f ca="1">S118*O118</f>
        <v>#VALUE!</v>
      </c>
    </row>
    <row r="119" spans="1:20" ht="21" thickBot="1">
      <c r="A119" s="27"/>
      <c r="B119" s="128"/>
      <c r="C119" s="5"/>
      <c r="D119" s="83" t="s">
        <v>13</v>
      </c>
      <c r="E119" s="102"/>
      <c r="F119" s="102"/>
      <c r="G119" s="102"/>
      <c r="H119" s="102"/>
      <c r="I119" s="102"/>
      <c r="J119" s="102"/>
      <c r="K119" s="102"/>
      <c r="L119" s="102"/>
      <c r="M119" s="102"/>
      <c r="N119" s="112"/>
      <c r="O119" s="115" t="str">
        <f ca="1">IF(D119="цвет",SUM(O120:INDIRECT("L"&amp;R119)),IF(SUM(E119:N119)=0,"",SUM(E119:N119)))</f>
        <v/>
      </c>
      <c r="P119" s="64" t="s">
        <v>1</v>
      </c>
      <c r="Q119" s="56">
        <f t="shared" si="2"/>
        <v>8713</v>
      </c>
      <c r="R119" s="28">
        <f t="shared" ca="1" si="3"/>
        <v>121</v>
      </c>
      <c r="S119" s="65" t="s">
        <v>1</v>
      </c>
      <c r="T119" s="64"/>
    </row>
    <row r="120" spans="1:20" ht="135" customHeight="1">
      <c r="A120" s="27"/>
      <c r="B120" s="138"/>
      <c r="C120" s="5"/>
      <c r="D120" s="130" t="s">
        <v>112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15" t="str">
        <f ca="1">IF(D120="цвет",SUM(O121:INDIRECT("L"&amp;R120)),IF(SUM(E120:N120)=0,"",SUM(E120:N120)))</f>
        <v/>
      </c>
      <c r="P120" s="64" t="s">
        <v>1</v>
      </c>
      <c r="Q120" s="56">
        <f t="shared" si="2"/>
        <v>8713</v>
      </c>
      <c r="R120" s="28">
        <f t="shared" ca="1" si="3"/>
        <v>121</v>
      </c>
      <c r="S120" s="65" t="s">
        <v>1</v>
      </c>
      <c r="T120" s="64"/>
    </row>
    <row r="121" spans="1:20" ht="20.25" customHeight="1" thickBot="1">
      <c r="A121" s="27"/>
      <c r="B121" s="129"/>
      <c r="C121" s="6"/>
      <c r="D121" s="132" t="str">
        <f>HYPERLINK("https://miamia.ru/search/index.php?q="&amp;Q121&amp;"&amp;s=Поиск?utm_source=Excel&amp;utm_medium=Nalichie&amp;utm_content="&amp;Q121&amp;"","Посмотреть большую фотографию на сайте")</f>
        <v>Посмотреть большую фотографию на сайте</v>
      </c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15" t="str">
        <f ca="1">IF(D121="цвет",SUM(O122:INDIRECT("L"&amp;R121)),IF(SUM(E121:N121)=0,"",SUM(E121:N121)))</f>
        <v/>
      </c>
      <c r="P121" s="64" t="s">
        <v>1</v>
      </c>
      <c r="Q121" s="56">
        <f t="shared" si="2"/>
        <v>8713</v>
      </c>
      <c r="R121" s="28">
        <f t="shared" ca="1" si="3"/>
        <v>121</v>
      </c>
      <c r="S121" s="65" t="s">
        <v>1</v>
      </c>
      <c r="T121" s="64"/>
    </row>
    <row r="122" spans="1:20" ht="26.25" thickBot="1">
      <c r="A122" s="26"/>
      <c r="B122" s="13" t="s">
        <v>41</v>
      </c>
      <c r="C122" s="32"/>
      <c r="D122" s="84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115" t="str">
        <f ca="1">IF(D122="цвет",SUM(O123:INDIRECT("L"&amp;R122)),IF(SUM(E122:N122)=0,"",SUM(E122:N122)))</f>
        <v/>
      </c>
      <c r="P122" s="64" t="s">
        <v>1</v>
      </c>
      <c r="Q122" s="56">
        <f t="shared" si="2"/>
        <v>8713</v>
      </c>
      <c r="R122" s="28">
        <f t="shared" ca="1" si="3"/>
        <v>128</v>
      </c>
      <c r="S122" s="65" t="s">
        <v>1</v>
      </c>
      <c r="T122" s="64"/>
    </row>
    <row r="123" spans="1:20" ht="17.45" customHeight="1" thickBot="1">
      <c r="A123" s="27"/>
      <c r="B123" s="127" t="s">
        <v>31</v>
      </c>
      <c r="C123" s="4">
        <v>8423</v>
      </c>
      <c r="D123" s="75" t="s">
        <v>4</v>
      </c>
      <c r="E123" s="76" t="s">
        <v>6</v>
      </c>
      <c r="F123" s="76" t="s">
        <v>7</v>
      </c>
      <c r="G123" s="77" t="s">
        <v>3</v>
      </c>
      <c r="H123" s="76" t="s">
        <v>8</v>
      </c>
      <c r="I123" s="76"/>
      <c r="J123" s="86"/>
      <c r="K123" s="86"/>
      <c r="L123" s="86"/>
      <c r="M123" s="86"/>
      <c r="N123" s="78"/>
      <c r="O123" s="58">
        <f ca="1">IF(D123="цвет",SUM(O124:INDIRECT("L"&amp;R123)),IF(SUM(E123:N123)=0,"",SUM(E123:N123)))</f>
        <v>0</v>
      </c>
      <c r="P123" s="51">
        <v>0</v>
      </c>
      <c r="Q123" s="56">
        <f t="shared" si="2"/>
        <v>8423</v>
      </c>
      <c r="R123" s="28">
        <f t="shared" ca="1" si="3"/>
        <v>128</v>
      </c>
      <c r="S123" s="63" t="s">
        <v>1</v>
      </c>
      <c r="T123" s="29" t="e">
        <f ca="1">S123*O123</f>
        <v>#VALUE!</v>
      </c>
    </row>
    <row r="124" spans="1:20" ht="21" thickBot="1">
      <c r="A124" s="27"/>
      <c r="B124" s="128"/>
      <c r="C124" s="5"/>
      <c r="D124" s="83" t="s">
        <v>18</v>
      </c>
      <c r="E124" s="103"/>
      <c r="F124" s="102"/>
      <c r="G124" s="102"/>
      <c r="H124" s="102"/>
      <c r="I124" s="102"/>
      <c r="J124" s="102"/>
      <c r="K124" s="102"/>
      <c r="L124" s="102"/>
      <c r="M124" s="102"/>
      <c r="N124" s="112"/>
      <c r="O124" s="115" t="str">
        <f ca="1">IF(D124="цвет",SUM(O125:INDIRECT("L"&amp;R124)),IF(SUM(E124:N124)=0,"",SUM(E124:N124)))</f>
        <v/>
      </c>
      <c r="P124" s="64" t="s">
        <v>1</v>
      </c>
      <c r="Q124" s="56">
        <f t="shared" si="2"/>
        <v>8423</v>
      </c>
      <c r="R124" s="28">
        <f t="shared" ca="1" si="3"/>
        <v>128</v>
      </c>
      <c r="S124" s="65" t="s">
        <v>1</v>
      </c>
      <c r="T124" s="64"/>
    </row>
    <row r="125" spans="1:20" ht="21" thickBot="1">
      <c r="A125" s="27"/>
      <c r="B125" s="128"/>
      <c r="C125" s="5"/>
      <c r="D125" s="83" t="s">
        <v>28</v>
      </c>
      <c r="E125" s="103"/>
      <c r="F125" s="102"/>
      <c r="G125" s="102"/>
      <c r="H125" s="102"/>
      <c r="I125" s="102"/>
      <c r="J125" s="102"/>
      <c r="K125" s="102"/>
      <c r="L125" s="102"/>
      <c r="M125" s="102"/>
      <c r="N125" s="112"/>
      <c r="O125" s="115" t="str">
        <f ca="1">IF(D125="цвет",SUM(O126:INDIRECT("L"&amp;R125)),IF(SUM(E125:N125)=0,"",SUM(E125:N125)))</f>
        <v/>
      </c>
      <c r="P125" s="64" t="s">
        <v>1</v>
      </c>
      <c r="Q125" s="56">
        <f t="shared" si="2"/>
        <v>8423</v>
      </c>
      <c r="R125" s="28">
        <f t="shared" ca="1" si="3"/>
        <v>128</v>
      </c>
      <c r="S125" s="65" t="s">
        <v>1</v>
      </c>
      <c r="T125" s="64"/>
    </row>
    <row r="126" spans="1:20" ht="21" thickBot="1">
      <c r="A126" s="27"/>
      <c r="B126" s="128"/>
      <c r="C126" s="5"/>
      <c r="D126" s="83" t="s">
        <v>25</v>
      </c>
      <c r="E126" s="103"/>
      <c r="F126" s="102"/>
      <c r="G126" s="102"/>
      <c r="H126" s="102"/>
      <c r="I126" s="102"/>
      <c r="J126" s="102"/>
      <c r="K126" s="102"/>
      <c r="L126" s="102"/>
      <c r="M126" s="102"/>
      <c r="N126" s="112"/>
      <c r="O126" s="115" t="str">
        <f ca="1">IF(D126="цвет",SUM(O127:INDIRECT("L"&amp;R126)),IF(SUM(E126:N126)=0,"",SUM(E126:N126)))</f>
        <v/>
      </c>
      <c r="P126" s="64" t="s">
        <v>1</v>
      </c>
      <c r="Q126" s="56">
        <f t="shared" si="2"/>
        <v>8423</v>
      </c>
      <c r="R126" s="28">
        <f t="shared" ca="1" si="3"/>
        <v>128</v>
      </c>
      <c r="S126" s="65" t="s">
        <v>1</v>
      </c>
      <c r="T126" s="64"/>
    </row>
    <row r="127" spans="1:20" ht="102.75" customHeight="1">
      <c r="A127" s="27"/>
      <c r="B127" s="138"/>
      <c r="C127" s="5"/>
      <c r="D127" s="130" t="s">
        <v>111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15" t="str">
        <f ca="1">IF(D127="цвет",SUM(O128:INDIRECT("L"&amp;R127)),IF(SUM(E127:N127)=0,"",SUM(E127:N127)))</f>
        <v/>
      </c>
      <c r="P127" s="64" t="s">
        <v>1</v>
      </c>
      <c r="Q127" s="56">
        <f t="shared" si="2"/>
        <v>8423</v>
      </c>
      <c r="R127" s="28">
        <f t="shared" ca="1" si="3"/>
        <v>128</v>
      </c>
      <c r="S127" s="65" t="s">
        <v>1</v>
      </c>
      <c r="T127" s="64"/>
    </row>
    <row r="128" spans="1:20" ht="21" thickBot="1">
      <c r="A128" s="27"/>
      <c r="B128" s="129"/>
      <c r="C128" s="14"/>
      <c r="D128" s="132" t="str">
        <f>HYPERLINK("https://miamia.ru/search/index.php?q="&amp;Q128&amp;"&amp;s=Поиск?utm_source=Excel&amp;utm_medium=Nalichie&amp;utm_content="&amp;Q128&amp;"","Посмотреть большую фотографию на сайте")</f>
        <v>Посмотреть большую фотографию на сайте</v>
      </c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15" t="str">
        <f ca="1">IF(D128="цвет",SUM(O129:INDIRECT("L"&amp;R128)),IF(SUM(E128:N128)=0,"",SUM(E128:N128)))</f>
        <v/>
      </c>
      <c r="P128" s="64" t="s">
        <v>1</v>
      </c>
      <c r="Q128" s="56">
        <f t="shared" si="2"/>
        <v>8423</v>
      </c>
      <c r="R128" s="28">
        <f t="shared" ca="1" si="3"/>
        <v>128</v>
      </c>
      <c r="S128" s="65" t="s">
        <v>1</v>
      </c>
      <c r="T128" s="64"/>
    </row>
    <row r="129" spans="1:20" ht="17.45" customHeight="1" thickBot="1">
      <c r="A129" s="27"/>
      <c r="B129" s="127" t="s">
        <v>31</v>
      </c>
      <c r="C129" s="4">
        <v>8424</v>
      </c>
      <c r="D129" s="75" t="s">
        <v>4</v>
      </c>
      <c r="E129" s="76" t="s">
        <v>6</v>
      </c>
      <c r="F129" s="76" t="s">
        <v>7</v>
      </c>
      <c r="G129" s="77" t="s">
        <v>3</v>
      </c>
      <c r="H129" s="76" t="s">
        <v>8</v>
      </c>
      <c r="I129" s="76"/>
      <c r="J129" s="86"/>
      <c r="K129" s="86"/>
      <c r="L129" s="86"/>
      <c r="M129" s="86"/>
      <c r="N129" s="78"/>
      <c r="O129" s="58">
        <f ca="1">IF(D129="цвет",SUM(O130:INDIRECT("L"&amp;R129)),IF(SUM(E129:N129)=0,"",SUM(E129:N129)))</f>
        <v>0</v>
      </c>
      <c r="P129" s="51">
        <v>0</v>
      </c>
      <c r="Q129" s="56">
        <f t="shared" si="2"/>
        <v>8424</v>
      </c>
      <c r="R129" s="28">
        <f t="shared" ca="1" si="3"/>
        <v>134</v>
      </c>
      <c r="S129" s="63" t="s">
        <v>1</v>
      </c>
      <c r="T129" s="29" t="e">
        <f ca="1">S129*O129</f>
        <v>#VALUE!</v>
      </c>
    </row>
    <row r="130" spans="1:20" ht="21" thickBot="1">
      <c r="A130" s="27"/>
      <c r="B130" s="128"/>
      <c r="C130" s="5"/>
      <c r="D130" s="83" t="s">
        <v>18</v>
      </c>
      <c r="E130" s="103"/>
      <c r="F130" s="102"/>
      <c r="G130" s="102"/>
      <c r="H130" s="102"/>
      <c r="I130" s="102"/>
      <c r="J130" s="102"/>
      <c r="K130" s="102"/>
      <c r="L130" s="102"/>
      <c r="M130" s="102"/>
      <c r="N130" s="112"/>
      <c r="O130" s="115" t="str">
        <f ca="1">IF(D130="цвет",SUM(O131:INDIRECT("L"&amp;R130)),IF(SUM(E130:N130)=0,"",SUM(E130:N130)))</f>
        <v/>
      </c>
      <c r="P130" s="64" t="s">
        <v>1</v>
      </c>
      <c r="Q130" s="56">
        <f t="shared" si="2"/>
        <v>8424</v>
      </c>
      <c r="R130" s="28">
        <f t="shared" ca="1" si="3"/>
        <v>134</v>
      </c>
      <c r="S130" s="65" t="s">
        <v>1</v>
      </c>
      <c r="T130" s="64"/>
    </row>
    <row r="131" spans="1:20" ht="21" thickBot="1">
      <c r="A131" s="27"/>
      <c r="B131" s="128"/>
      <c r="C131" s="5"/>
      <c r="D131" s="83" t="s">
        <v>28</v>
      </c>
      <c r="E131" s="103"/>
      <c r="F131" s="102"/>
      <c r="G131" s="102"/>
      <c r="H131" s="102"/>
      <c r="I131" s="102"/>
      <c r="J131" s="102"/>
      <c r="K131" s="102"/>
      <c r="L131" s="102"/>
      <c r="M131" s="102"/>
      <c r="N131" s="112"/>
      <c r="O131" s="115" t="str">
        <f ca="1">IF(D131="цвет",SUM(O132:INDIRECT("L"&amp;R131)),IF(SUM(E131:N131)=0,"",SUM(E131:N131)))</f>
        <v/>
      </c>
      <c r="P131" s="64" t="s">
        <v>1</v>
      </c>
      <c r="Q131" s="56">
        <f t="shared" si="2"/>
        <v>8424</v>
      </c>
      <c r="R131" s="28">
        <f t="shared" ca="1" si="3"/>
        <v>134</v>
      </c>
      <c r="S131" s="65" t="s">
        <v>1</v>
      </c>
      <c r="T131" s="64"/>
    </row>
    <row r="132" spans="1:20" ht="21" thickBot="1">
      <c r="A132" s="27"/>
      <c r="B132" s="128"/>
      <c r="C132" s="5"/>
      <c r="D132" s="83" t="s">
        <v>25</v>
      </c>
      <c r="E132" s="103"/>
      <c r="F132" s="102"/>
      <c r="G132" s="102"/>
      <c r="H132" s="102"/>
      <c r="I132" s="102"/>
      <c r="J132" s="102"/>
      <c r="K132" s="102"/>
      <c r="L132" s="102"/>
      <c r="M132" s="102"/>
      <c r="N132" s="112"/>
      <c r="O132" s="115" t="str">
        <f ca="1">IF(D132="цвет",SUM(O133:INDIRECT("L"&amp;R132)),IF(SUM(E132:N132)=0,"",SUM(E132:N132)))</f>
        <v/>
      </c>
      <c r="P132" s="64" t="s">
        <v>1</v>
      </c>
      <c r="Q132" s="56">
        <f t="shared" ref="Q132:Q195" si="4">IF(C132&lt;&gt;0,C132,Q131)</f>
        <v>8424</v>
      </c>
      <c r="R132" s="28">
        <f t="shared" ref="R132:R195" ca="1" si="5">IF(D132="Посмотреть большую фотографию на сайте",CELL("строка",O132),R133)</f>
        <v>134</v>
      </c>
      <c r="S132" s="65" t="s">
        <v>1</v>
      </c>
      <c r="T132" s="64"/>
    </row>
    <row r="133" spans="1:20" ht="101.25" customHeight="1">
      <c r="A133" s="27"/>
      <c r="B133" s="138"/>
      <c r="C133" s="5"/>
      <c r="D133" s="130" t="s">
        <v>86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15" t="str">
        <f ca="1">IF(D133="цвет",SUM(O134:INDIRECT("L"&amp;R133)),IF(SUM(E133:N133)=0,"",SUM(E133:N133)))</f>
        <v/>
      </c>
      <c r="P133" s="64" t="s">
        <v>1</v>
      </c>
      <c r="Q133" s="56">
        <f t="shared" si="4"/>
        <v>8424</v>
      </c>
      <c r="R133" s="28">
        <f t="shared" ca="1" si="5"/>
        <v>134</v>
      </c>
      <c r="S133" s="65" t="s">
        <v>1</v>
      </c>
      <c r="T133" s="64"/>
    </row>
    <row r="134" spans="1:20" ht="20.25" customHeight="1" thickBot="1">
      <c r="A134" s="27"/>
      <c r="B134" s="129"/>
      <c r="C134" s="14"/>
      <c r="D134" s="132" t="str">
        <f>HYPERLINK("https://miamia.ru/search/index.php?q="&amp;Q134&amp;"&amp;s=Поиск?utm_source=Excel&amp;utm_medium=Nalichie&amp;utm_content="&amp;Q134&amp;"","Посмотреть большую фотографию на сайте")</f>
        <v>Посмотреть большую фотографию на сайте</v>
      </c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15" t="str">
        <f ca="1">IF(D134="цвет",SUM(O135:INDIRECT("L"&amp;R134)),IF(SUM(E134:N134)=0,"",SUM(E134:N134)))</f>
        <v/>
      </c>
      <c r="P134" s="64" t="s">
        <v>1</v>
      </c>
      <c r="Q134" s="56">
        <f t="shared" si="4"/>
        <v>8424</v>
      </c>
      <c r="R134" s="28">
        <f t="shared" ca="1" si="5"/>
        <v>134</v>
      </c>
      <c r="S134" s="65" t="s">
        <v>1</v>
      </c>
      <c r="T134" s="64"/>
    </row>
    <row r="135" spans="1:20" ht="17.45" customHeight="1" thickBot="1">
      <c r="A135" s="27"/>
      <c r="B135" s="127" t="s">
        <v>31</v>
      </c>
      <c r="C135" s="4">
        <v>8425</v>
      </c>
      <c r="D135" s="75" t="s">
        <v>4</v>
      </c>
      <c r="E135" s="76" t="s">
        <v>6</v>
      </c>
      <c r="F135" s="76" t="s">
        <v>7</v>
      </c>
      <c r="G135" s="77" t="s">
        <v>3</v>
      </c>
      <c r="H135" s="76" t="s">
        <v>8</v>
      </c>
      <c r="I135" s="76" t="s">
        <v>2</v>
      </c>
      <c r="J135" s="86"/>
      <c r="K135" s="86"/>
      <c r="L135" s="86"/>
      <c r="M135" s="86"/>
      <c r="N135" s="78"/>
      <c r="O135" s="58">
        <f ca="1">IF(D135="цвет",SUM(O136:INDIRECT("L"&amp;R135)),IF(SUM(E135:N135)=0,"",SUM(E135:N135)))</f>
        <v>0</v>
      </c>
      <c r="P135" s="51">
        <v>0</v>
      </c>
      <c r="Q135" s="56">
        <f t="shared" si="4"/>
        <v>8425</v>
      </c>
      <c r="R135" s="28">
        <f t="shared" ca="1" si="5"/>
        <v>140</v>
      </c>
      <c r="S135" s="63" t="s">
        <v>1</v>
      </c>
      <c r="T135" s="29" t="e">
        <f ca="1">S135*O135</f>
        <v>#VALUE!</v>
      </c>
    </row>
    <row r="136" spans="1:20" ht="21" thickBot="1">
      <c r="A136" s="27"/>
      <c r="B136" s="128"/>
      <c r="C136" s="5"/>
      <c r="D136" s="83" t="s">
        <v>18</v>
      </c>
      <c r="E136" s="103"/>
      <c r="F136" s="102"/>
      <c r="G136" s="102"/>
      <c r="H136" s="102"/>
      <c r="I136" s="102"/>
      <c r="J136" s="102"/>
      <c r="K136" s="102"/>
      <c r="L136" s="102"/>
      <c r="M136" s="102"/>
      <c r="N136" s="112"/>
      <c r="O136" s="115" t="str">
        <f ca="1">IF(D136="цвет",SUM(O137:INDIRECT("L"&amp;R136)),IF(SUM(E136:N136)=0,"",SUM(E136:N136)))</f>
        <v/>
      </c>
      <c r="P136" s="64" t="s">
        <v>1</v>
      </c>
      <c r="Q136" s="56">
        <f t="shared" si="4"/>
        <v>8425</v>
      </c>
      <c r="R136" s="28">
        <f t="shared" ca="1" si="5"/>
        <v>140</v>
      </c>
      <c r="S136" s="65" t="s">
        <v>1</v>
      </c>
      <c r="T136" s="64"/>
    </row>
    <row r="137" spans="1:20" ht="21" thickBot="1">
      <c r="A137" s="27"/>
      <c r="B137" s="128"/>
      <c r="C137" s="5"/>
      <c r="D137" s="83" t="s">
        <v>28</v>
      </c>
      <c r="E137" s="103"/>
      <c r="F137" s="102"/>
      <c r="G137" s="102"/>
      <c r="H137" s="102"/>
      <c r="I137" s="102"/>
      <c r="J137" s="102"/>
      <c r="K137" s="102"/>
      <c r="L137" s="102"/>
      <c r="M137" s="102"/>
      <c r="N137" s="112"/>
      <c r="O137" s="115" t="str">
        <f ca="1">IF(D137="цвет",SUM(O138:INDIRECT("L"&amp;R137)),IF(SUM(E137:N137)=0,"",SUM(E137:N137)))</f>
        <v/>
      </c>
      <c r="P137" s="64" t="s">
        <v>1</v>
      </c>
      <c r="Q137" s="56">
        <f t="shared" si="4"/>
        <v>8425</v>
      </c>
      <c r="R137" s="28">
        <f t="shared" ca="1" si="5"/>
        <v>140</v>
      </c>
      <c r="S137" s="65" t="s">
        <v>1</v>
      </c>
      <c r="T137" s="64"/>
    </row>
    <row r="138" spans="1:20" ht="21" thickBot="1">
      <c r="A138" s="27"/>
      <c r="B138" s="128"/>
      <c r="C138" s="5"/>
      <c r="D138" s="83" t="s">
        <v>25</v>
      </c>
      <c r="E138" s="103"/>
      <c r="F138" s="102"/>
      <c r="G138" s="102"/>
      <c r="H138" s="102"/>
      <c r="I138" s="102"/>
      <c r="J138" s="102"/>
      <c r="K138" s="102"/>
      <c r="L138" s="102"/>
      <c r="M138" s="102"/>
      <c r="N138" s="112"/>
      <c r="O138" s="115" t="str">
        <f ca="1">IF(D138="цвет",SUM(O139:INDIRECT("L"&amp;R138)),IF(SUM(E138:N138)=0,"",SUM(E138:N138)))</f>
        <v/>
      </c>
      <c r="P138" s="64" t="s">
        <v>1</v>
      </c>
      <c r="Q138" s="56">
        <f t="shared" si="4"/>
        <v>8425</v>
      </c>
      <c r="R138" s="28">
        <f t="shared" ca="1" si="5"/>
        <v>140</v>
      </c>
      <c r="S138" s="65" t="s">
        <v>1</v>
      </c>
      <c r="T138" s="64"/>
    </row>
    <row r="139" spans="1:20" ht="99" customHeight="1">
      <c r="A139" s="27"/>
      <c r="B139" s="138"/>
      <c r="C139" s="5"/>
      <c r="D139" s="130" t="s">
        <v>113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15" t="str">
        <f ca="1">IF(D139="цвет",SUM(O140:INDIRECT("L"&amp;R139)),IF(SUM(E139:N139)=0,"",SUM(E139:N139)))</f>
        <v/>
      </c>
      <c r="P139" s="64" t="s">
        <v>1</v>
      </c>
      <c r="Q139" s="56">
        <f t="shared" si="4"/>
        <v>8425</v>
      </c>
      <c r="R139" s="28">
        <f t="shared" ca="1" si="5"/>
        <v>140</v>
      </c>
      <c r="S139" s="65" t="s">
        <v>1</v>
      </c>
      <c r="T139" s="64"/>
    </row>
    <row r="140" spans="1:20" ht="20.25" customHeight="1" thickBot="1">
      <c r="A140" s="27"/>
      <c r="B140" s="129"/>
      <c r="C140" s="14"/>
      <c r="D140" s="132" t="str">
        <f>HYPERLINK("https://miamia.ru/search/index.php?q="&amp;Q140&amp;"&amp;s=Поиск?utm_source=Excel&amp;utm_medium=Nalichie&amp;utm_content="&amp;Q140&amp;"","Посмотреть большую фотографию на сайте")</f>
        <v>Посмотреть большую фотографию на сайте</v>
      </c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15" t="str">
        <f ca="1">IF(D140="цвет",SUM(O141:INDIRECT("L"&amp;R140)),IF(SUM(E140:N140)=0,"",SUM(E140:N140)))</f>
        <v/>
      </c>
      <c r="P140" s="64" t="s">
        <v>1</v>
      </c>
      <c r="Q140" s="56">
        <f t="shared" si="4"/>
        <v>8425</v>
      </c>
      <c r="R140" s="28">
        <f t="shared" ca="1" si="5"/>
        <v>140</v>
      </c>
      <c r="S140" s="65" t="s">
        <v>1</v>
      </c>
      <c r="T140" s="64"/>
    </row>
    <row r="141" spans="1:20" ht="23.25" customHeight="1" thickBot="1">
      <c r="B141" s="13" t="s">
        <v>45</v>
      </c>
      <c r="C141" s="32"/>
      <c r="D141" s="84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115" t="str">
        <f ca="1">IF(D141="цвет",SUM(O142:INDIRECT("L"&amp;R141)),IF(SUM(E141:N141)=0,"",SUM(E141:N141)))</f>
        <v/>
      </c>
      <c r="P141" s="64" t="s">
        <v>1</v>
      </c>
      <c r="Q141" s="56">
        <f t="shared" si="4"/>
        <v>8425</v>
      </c>
      <c r="R141" s="28">
        <f t="shared" ca="1" si="5"/>
        <v>145</v>
      </c>
      <c r="S141" s="65" t="s">
        <v>1</v>
      </c>
      <c r="T141" s="64"/>
    </row>
    <row r="142" spans="1:20" ht="18.75" customHeight="1" thickBot="1">
      <c r="B142" s="139" t="s">
        <v>39</v>
      </c>
      <c r="C142" s="4">
        <v>8275</v>
      </c>
      <c r="D142" s="75" t="s">
        <v>4</v>
      </c>
      <c r="E142" s="76" t="s">
        <v>5</v>
      </c>
      <c r="F142" s="77" t="s">
        <v>6</v>
      </c>
      <c r="G142" s="77" t="s">
        <v>7</v>
      </c>
      <c r="H142" s="77" t="s">
        <v>3</v>
      </c>
      <c r="I142" s="77" t="s">
        <v>8</v>
      </c>
      <c r="J142" s="77"/>
      <c r="K142" s="77"/>
      <c r="L142" s="77"/>
      <c r="M142" s="77"/>
      <c r="N142" s="90"/>
      <c r="O142" s="58">
        <f ca="1">IF(D142="цвет",SUM(O143:INDIRECT("L"&amp;R142)),IF(SUM(E142:N142)=0,"",SUM(E142:N142)))</f>
        <v>0</v>
      </c>
      <c r="P142" s="51">
        <v>0</v>
      </c>
      <c r="Q142" s="56">
        <f t="shared" si="4"/>
        <v>8275</v>
      </c>
      <c r="R142" s="28">
        <f t="shared" ca="1" si="5"/>
        <v>145</v>
      </c>
      <c r="S142" s="63" t="s">
        <v>1</v>
      </c>
      <c r="T142" s="29" t="e">
        <f ca="1">S142*O142</f>
        <v>#VALUE!</v>
      </c>
    </row>
    <row r="143" spans="1:20" ht="17.45" customHeight="1" thickBot="1">
      <c r="B143" s="140"/>
      <c r="C143" s="5"/>
      <c r="D143" s="83" t="s">
        <v>13</v>
      </c>
      <c r="E143" s="102"/>
      <c r="F143" s="102"/>
      <c r="G143" s="102"/>
      <c r="H143" s="102"/>
      <c r="I143" s="102"/>
      <c r="J143" s="102"/>
      <c r="K143" s="102"/>
      <c r="L143" s="102"/>
      <c r="M143" s="102"/>
      <c r="N143" s="112"/>
      <c r="O143" s="115" t="str">
        <f ca="1">IF(D143="цвет",SUM(O144:INDIRECT("L"&amp;R143)),IF(SUM(E143:N143)=0,"",SUM(E143:N143)))</f>
        <v/>
      </c>
      <c r="P143" s="64" t="s">
        <v>1</v>
      </c>
      <c r="Q143" s="56">
        <f t="shared" si="4"/>
        <v>8275</v>
      </c>
      <c r="R143" s="28">
        <f t="shared" ca="1" si="5"/>
        <v>145</v>
      </c>
      <c r="S143" s="65" t="s">
        <v>1</v>
      </c>
      <c r="T143" s="64"/>
    </row>
    <row r="144" spans="1:20" ht="135" customHeight="1">
      <c r="B144" s="142"/>
      <c r="C144" s="5"/>
      <c r="D144" s="130" t="s">
        <v>114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15" t="str">
        <f ca="1">IF(D144="цвет",SUM(O145:INDIRECT("L"&amp;R144)),IF(SUM(E144:N144)=0,"",SUM(E144:N144)))</f>
        <v/>
      </c>
      <c r="P144" s="64" t="s">
        <v>1</v>
      </c>
      <c r="Q144" s="56">
        <f t="shared" si="4"/>
        <v>8275</v>
      </c>
      <c r="R144" s="28">
        <f t="shared" ca="1" si="5"/>
        <v>145</v>
      </c>
      <c r="S144" s="65" t="s">
        <v>1</v>
      </c>
      <c r="T144" s="64"/>
    </row>
    <row r="145" spans="2:20" ht="21.75" customHeight="1" thickBot="1">
      <c r="B145" s="143"/>
      <c r="C145" s="6"/>
      <c r="D145" s="132" t="str">
        <f>HYPERLINK("https://miamia.ru/search/index.php?q="&amp;Q145&amp;"&amp;s=Поиск?utm_source=Excel&amp;utm_medium=Nalichie&amp;utm_content="&amp;Q145&amp;"","Посмотреть большую фотографию на сайте")</f>
        <v>Посмотреть большую фотографию на сайте</v>
      </c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15" t="str">
        <f ca="1">IF(D145="цвет",SUM(O146:INDIRECT("L"&amp;R145)),IF(SUM(E145:N145)=0,"",SUM(E145:N145)))</f>
        <v/>
      </c>
      <c r="P145" s="64" t="s">
        <v>1</v>
      </c>
      <c r="Q145" s="56">
        <f t="shared" si="4"/>
        <v>8275</v>
      </c>
      <c r="R145" s="28">
        <f t="shared" ca="1" si="5"/>
        <v>145</v>
      </c>
      <c r="S145" s="65" t="s">
        <v>1</v>
      </c>
      <c r="T145" s="64"/>
    </row>
    <row r="146" spans="2:20" ht="26.45" customHeight="1" thickBot="1">
      <c r="B146" s="13" t="s">
        <v>44</v>
      </c>
      <c r="C146" s="32"/>
      <c r="D146" s="84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115" t="str">
        <f ca="1">IF(D146="цвет",SUM(O147:INDIRECT("L"&amp;R146)),IF(SUM(E146:N146)=0,"",SUM(E146:N146)))</f>
        <v/>
      </c>
      <c r="P146" s="64" t="s">
        <v>1</v>
      </c>
      <c r="Q146" s="56">
        <f t="shared" si="4"/>
        <v>8275</v>
      </c>
      <c r="R146" s="28">
        <f t="shared" ca="1" si="5"/>
        <v>150</v>
      </c>
      <c r="S146" s="65" t="s">
        <v>1</v>
      </c>
      <c r="T146" s="64"/>
    </row>
    <row r="147" spans="2:20" ht="17.45" customHeight="1" thickBot="1">
      <c r="B147" s="127" t="s">
        <v>47</v>
      </c>
      <c r="C147" s="4">
        <v>8646</v>
      </c>
      <c r="D147" s="75" t="s">
        <v>4</v>
      </c>
      <c r="E147" s="76" t="s">
        <v>5</v>
      </c>
      <c r="F147" s="76" t="s">
        <v>6</v>
      </c>
      <c r="G147" s="76" t="s">
        <v>7</v>
      </c>
      <c r="H147" s="77" t="s">
        <v>3</v>
      </c>
      <c r="I147" s="77"/>
      <c r="J147" s="76"/>
      <c r="K147" s="76"/>
      <c r="L147" s="76"/>
      <c r="M147" s="76"/>
      <c r="N147" s="78"/>
      <c r="O147" s="58">
        <f ca="1">IF(D147="цвет",SUM(O148:INDIRECT("L"&amp;R147)),IF(SUM(E147:N147)=0,"",SUM(E147:N147)))</f>
        <v>0</v>
      </c>
      <c r="P147" s="51">
        <v>2065</v>
      </c>
      <c r="Q147" s="56">
        <f t="shared" si="4"/>
        <v>8646</v>
      </c>
      <c r="R147" s="28">
        <f t="shared" ca="1" si="5"/>
        <v>150</v>
      </c>
      <c r="S147" s="63">
        <v>650</v>
      </c>
      <c r="T147" s="29">
        <f ca="1">S147*O147</f>
        <v>0</v>
      </c>
    </row>
    <row r="148" spans="2:20" ht="18.75" customHeight="1" thickBot="1">
      <c r="B148" s="128"/>
      <c r="C148" s="5"/>
      <c r="D148" s="83" t="s">
        <v>32</v>
      </c>
      <c r="E148" s="119"/>
      <c r="F148" s="120"/>
      <c r="G148" s="102"/>
      <c r="H148" s="120"/>
      <c r="I148" s="102"/>
      <c r="J148" s="102"/>
      <c r="K148" s="102"/>
      <c r="L148" s="102"/>
      <c r="M148" s="102"/>
      <c r="N148" s="112"/>
      <c r="O148" s="115" t="str">
        <f ca="1">IF(D148="цвет",SUM(O149:INDIRECT("L"&amp;R148)),IF(SUM(E148:N148)=0,"",SUM(E148:N148)))</f>
        <v/>
      </c>
      <c r="P148" s="64" t="s">
        <v>1</v>
      </c>
      <c r="Q148" s="56">
        <f t="shared" si="4"/>
        <v>8646</v>
      </c>
      <c r="R148" s="28">
        <f t="shared" ca="1" si="5"/>
        <v>150</v>
      </c>
      <c r="S148" s="65" t="s">
        <v>1</v>
      </c>
      <c r="T148" s="64"/>
    </row>
    <row r="149" spans="2:20" ht="139.5" customHeight="1">
      <c r="B149" s="128"/>
      <c r="C149" s="5"/>
      <c r="D149" s="130" t="s">
        <v>88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15" t="str">
        <f ca="1">IF(D149="цвет",SUM(O150:INDIRECT("L"&amp;R149)),IF(SUM(E149:N149)=0,"",SUM(E149:N149)))</f>
        <v/>
      </c>
      <c r="P149" s="64" t="s">
        <v>1</v>
      </c>
      <c r="Q149" s="56">
        <f t="shared" si="4"/>
        <v>8646</v>
      </c>
      <c r="R149" s="28">
        <f t="shared" ca="1" si="5"/>
        <v>150</v>
      </c>
      <c r="S149" s="65" t="s">
        <v>1</v>
      </c>
      <c r="T149" s="64"/>
    </row>
    <row r="150" spans="2:20" ht="16.5" customHeight="1" thickBot="1">
      <c r="B150" s="129"/>
      <c r="C150" s="14"/>
      <c r="D150" s="132" t="str">
        <f>HYPERLINK("https://miamia.ru/search/index.php?q="&amp;Q150&amp;"&amp;s=Поиск?utm_source=Excel&amp;utm_medium=Nalichie&amp;utm_content="&amp;Q150&amp;"","Посмотреть большую фотографию на сайте")</f>
        <v>Посмотреть большую фотографию на сайте</v>
      </c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15" t="str">
        <f ca="1">IF(D150="цвет",SUM(O151:INDIRECT("L"&amp;R150)),IF(SUM(E150:N150)=0,"",SUM(E150:N150)))</f>
        <v/>
      </c>
      <c r="P150" s="64" t="s">
        <v>1</v>
      </c>
      <c r="Q150" s="56">
        <f t="shared" si="4"/>
        <v>8646</v>
      </c>
      <c r="R150" s="28">
        <f t="shared" ca="1" si="5"/>
        <v>150</v>
      </c>
      <c r="S150" s="65" t="s">
        <v>1</v>
      </c>
      <c r="T150" s="64"/>
    </row>
    <row r="151" spans="2:20" ht="17.25" thickBot="1">
      <c r="B151" s="127" t="s">
        <v>47</v>
      </c>
      <c r="C151" s="4">
        <v>8648</v>
      </c>
      <c r="D151" s="75" t="s">
        <v>4</v>
      </c>
      <c r="E151" s="76" t="s">
        <v>5</v>
      </c>
      <c r="F151" s="76" t="s">
        <v>6</v>
      </c>
      <c r="G151" s="76" t="s">
        <v>7</v>
      </c>
      <c r="H151" s="77" t="s">
        <v>3</v>
      </c>
      <c r="I151" s="77" t="s">
        <v>8</v>
      </c>
      <c r="J151" s="76"/>
      <c r="K151" s="76"/>
      <c r="L151" s="76"/>
      <c r="M151" s="76"/>
      <c r="N151" s="78"/>
      <c r="O151" s="58">
        <f ca="1">IF(D151="цвет",SUM(O152:INDIRECT("L"&amp;R151)),IF(SUM(E151:N151)=0,"",SUM(E151:N151)))</f>
        <v>0</v>
      </c>
      <c r="P151" s="51">
        <v>2065</v>
      </c>
      <c r="Q151" s="56">
        <f t="shared" si="4"/>
        <v>8648</v>
      </c>
      <c r="R151" s="28">
        <f t="shared" ca="1" si="5"/>
        <v>155</v>
      </c>
      <c r="S151" s="63">
        <v>590</v>
      </c>
      <c r="T151" s="29">
        <f ca="1">S151*O151</f>
        <v>0</v>
      </c>
    </row>
    <row r="152" spans="2:20" ht="21" thickBot="1">
      <c r="B152" s="128"/>
      <c r="C152" s="5"/>
      <c r="D152" s="83" t="s">
        <v>29</v>
      </c>
      <c r="E152" s="119"/>
      <c r="F152" s="119"/>
      <c r="G152" s="102"/>
      <c r="H152" s="102"/>
      <c r="I152" s="102"/>
      <c r="J152" s="102"/>
      <c r="K152" s="102"/>
      <c r="L152" s="102"/>
      <c r="M152" s="102"/>
      <c r="N152" s="112"/>
      <c r="O152" s="115" t="str">
        <f ca="1">IF(D152="цвет",SUM(O153:INDIRECT("L"&amp;R152)),IF(SUM(E152:N152)=0,"",SUM(E152:N152)))</f>
        <v/>
      </c>
      <c r="P152" s="64" t="s">
        <v>1</v>
      </c>
      <c r="Q152" s="56">
        <f t="shared" si="4"/>
        <v>8648</v>
      </c>
      <c r="R152" s="28">
        <f t="shared" ca="1" si="5"/>
        <v>155</v>
      </c>
      <c r="S152" s="65" t="s">
        <v>1</v>
      </c>
      <c r="T152" s="64"/>
    </row>
    <row r="153" spans="2:20" ht="16.5" customHeight="1" thickBot="1">
      <c r="B153" s="128"/>
      <c r="C153" s="5"/>
      <c r="D153" s="83" t="s">
        <v>62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12"/>
      <c r="O153" s="115" t="str">
        <f ca="1">IF(D153="цвет",SUM(O154:INDIRECT("L"&amp;R153)),IF(SUM(E153:N153)=0,"",SUM(E153:N153)))</f>
        <v/>
      </c>
      <c r="P153" s="64" t="s">
        <v>1</v>
      </c>
      <c r="Q153" s="56">
        <f t="shared" si="4"/>
        <v>8648</v>
      </c>
      <c r="R153" s="28">
        <f t="shared" ca="1" si="5"/>
        <v>155</v>
      </c>
      <c r="S153" s="65" t="s">
        <v>1</v>
      </c>
      <c r="T153" s="64"/>
    </row>
    <row r="154" spans="2:20" ht="123" customHeight="1">
      <c r="B154" s="128"/>
      <c r="C154" s="5"/>
      <c r="D154" s="130" t="s">
        <v>89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15" t="str">
        <f ca="1">IF(D154="цвет",SUM(O155:INDIRECT("L"&amp;R154)),IF(SUM(E154:N154)=0,"",SUM(E154:N154)))</f>
        <v/>
      </c>
      <c r="P154" s="64" t="s">
        <v>1</v>
      </c>
      <c r="Q154" s="56">
        <f t="shared" si="4"/>
        <v>8648</v>
      </c>
      <c r="R154" s="28">
        <f t="shared" ca="1" si="5"/>
        <v>155</v>
      </c>
      <c r="S154" s="65" t="s">
        <v>1</v>
      </c>
      <c r="T154" s="64"/>
    </row>
    <row r="155" spans="2:20" ht="16.5" customHeight="1" thickBot="1">
      <c r="B155" s="129"/>
      <c r="C155" s="14"/>
      <c r="D155" s="132" t="str">
        <f>HYPERLINK("https://miamia.ru/search/index.php?q="&amp;Q155&amp;"&amp;s=Поиск?utm_source=Excel&amp;utm_medium=Nalichie&amp;utm_content="&amp;Q155&amp;"","Посмотреть большую фотографию на сайте")</f>
        <v>Посмотреть большую фотографию на сайте</v>
      </c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15" t="str">
        <f ca="1">IF(D155="цвет",SUM(O156:INDIRECT("L"&amp;R155)),IF(SUM(E155:N155)=0,"",SUM(E155:N155)))</f>
        <v/>
      </c>
      <c r="P155" s="64" t="s">
        <v>1</v>
      </c>
      <c r="Q155" s="56">
        <f t="shared" si="4"/>
        <v>8648</v>
      </c>
      <c r="R155" s="28">
        <f t="shared" ca="1" si="5"/>
        <v>155</v>
      </c>
      <c r="S155" s="65" t="s">
        <v>1</v>
      </c>
      <c r="T155" s="64"/>
    </row>
    <row r="156" spans="2:20" ht="16.5" customHeight="1" thickBot="1">
      <c r="B156" s="127" t="s">
        <v>47</v>
      </c>
      <c r="C156" s="4">
        <v>8652</v>
      </c>
      <c r="D156" s="75" t="s">
        <v>4</v>
      </c>
      <c r="E156" s="76" t="s">
        <v>5</v>
      </c>
      <c r="F156" s="76" t="s">
        <v>6</v>
      </c>
      <c r="G156" s="76" t="s">
        <v>7</v>
      </c>
      <c r="H156" s="77" t="s">
        <v>3</v>
      </c>
      <c r="I156" s="77" t="s">
        <v>8</v>
      </c>
      <c r="J156" s="77" t="s">
        <v>2</v>
      </c>
      <c r="K156" s="76"/>
      <c r="L156" s="76"/>
      <c r="M156" s="76"/>
      <c r="N156" s="78"/>
      <c r="O156" s="58">
        <f ca="1">IF(D156="цвет",SUM(O157:INDIRECT("L"&amp;R156)),IF(SUM(E156:N156)=0,"",SUM(E156:N156)))</f>
        <v>0</v>
      </c>
      <c r="P156" s="51">
        <v>0</v>
      </c>
      <c r="Q156" s="56">
        <f t="shared" si="4"/>
        <v>8652</v>
      </c>
      <c r="R156" s="28">
        <f t="shared" ca="1" si="5"/>
        <v>160</v>
      </c>
      <c r="S156" s="63" t="s">
        <v>1</v>
      </c>
      <c r="T156" s="29" t="e">
        <f ca="1">S156*O156</f>
        <v>#VALUE!</v>
      </c>
    </row>
    <row r="157" spans="2:20" ht="16.5" customHeight="1" thickBot="1">
      <c r="B157" s="128"/>
      <c r="C157" s="5"/>
      <c r="D157" s="83" t="s">
        <v>25</v>
      </c>
      <c r="E157" s="102"/>
      <c r="F157" s="102"/>
      <c r="G157" s="102"/>
      <c r="H157" s="102"/>
      <c r="I157" s="102"/>
      <c r="J157" s="102"/>
      <c r="K157" s="102"/>
      <c r="L157" s="102"/>
      <c r="M157" s="102"/>
      <c r="N157" s="112"/>
      <c r="O157" s="115" t="str">
        <f ca="1">IF(D157="цвет",SUM(O158:INDIRECT("L"&amp;R157)),IF(SUM(E157:N157)=0,"",SUM(E157:N157)))</f>
        <v/>
      </c>
      <c r="P157" s="64" t="s">
        <v>1</v>
      </c>
      <c r="Q157" s="56">
        <f t="shared" si="4"/>
        <v>8652</v>
      </c>
      <c r="R157" s="28">
        <f t="shared" ca="1" si="5"/>
        <v>160</v>
      </c>
      <c r="S157" s="65" t="s">
        <v>1</v>
      </c>
      <c r="T157" s="64"/>
    </row>
    <row r="158" spans="2:20" ht="16.5" customHeight="1" thickBot="1">
      <c r="B158" s="128"/>
      <c r="C158" s="5"/>
      <c r="D158" s="83" t="s">
        <v>63</v>
      </c>
      <c r="E158" s="102"/>
      <c r="F158" s="102"/>
      <c r="G158" s="102"/>
      <c r="H158" s="102"/>
      <c r="I158" s="102"/>
      <c r="J158" s="102"/>
      <c r="K158" s="102"/>
      <c r="L158" s="102"/>
      <c r="M158" s="102"/>
      <c r="N158" s="112"/>
      <c r="O158" s="115" t="str">
        <f ca="1">IF(D158="цвет",SUM(O159:INDIRECT("L"&amp;R158)),IF(SUM(E158:N158)=0,"",SUM(E158:N158)))</f>
        <v/>
      </c>
      <c r="P158" s="64" t="s">
        <v>1</v>
      </c>
      <c r="Q158" s="56">
        <f t="shared" si="4"/>
        <v>8652</v>
      </c>
      <c r="R158" s="28">
        <f t="shared" ca="1" si="5"/>
        <v>160</v>
      </c>
      <c r="S158" s="65" t="s">
        <v>1</v>
      </c>
      <c r="T158" s="64"/>
    </row>
    <row r="159" spans="2:20" ht="117" customHeight="1">
      <c r="B159" s="128"/>
      <c r="C159" s="5"/>
      <c r="D159" s="130" t="s">
        <v>90</v>
      </c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15" t="str">
        <f ca="1">IF(D159="цвет",SUM(O160:INDIRECT("L"&amp;R159)),IF(SUM(E159:N159)=0,"",SUM(E159:N159)))</f>
        <v/>
      </c>
      <c r="P159" s="64" t="s">
        <v>1</v>
      </c>
      <c r="Q159" s="56">
        <f t="shared" si="4"/>
        <v>8652</v>
      </c>
      <c r="R159" s="28">
        <f t="shared" ca="1" si="5"/>
        <v>160</v>
      </c>
      <c r="S159" s="65" t="s">
        <v>1</v>
      </c>
      <c r="T159" s="64"/>
    </row>
    <row r="160" spans="2:20" ht="16.5" customHeight="1" thickBot="1">
      <c r="B160" s="129"/>
      <c r="C160" s="14"/>
      <c r="D160" s="132" t="str">
        <f>HYPERLINK("https://miamia.ru/search/index.php?q="&amp;Q160&amp;"&amp;s=Поиск?utm_source=Excel&amp;utm_medium=Nalichie&amp;utm_content="&amp;Q160&amp;"","Посмотреть большую фотографию на сайте")</f>
        <v>Посмотреть большую фотографию на сайте</v>
      </c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15" t="str">
        <f ca="1">IF(D160="цвет",SUM(O161:INDIRECT("L"&amp;R160)),IF(SUM(E160:N160)=0,"",SUM(E160:N160)))</f>
        <v/>
      </c>
      <c r="P160" s="64" t="s">
        <v>1</v>
      </c>
      <c r="Q160" s="56">
        <f t="shared" si="4"/>
        <v>8652</v>
      </c>
      <c r="R160" s="28">
        <f t="shared" ca="1" si="5"/>
        <v>160</v>
      </c>
      <c r="S160" s="65" t="s">
        <v>1</v>
      </c>
      <c r="T160" s="64"/>
    </row>
    <row r="161" spans="1:20" ht="33.75" thickBot="1">
      <c r="A161" s="12"/>
      <c r="B161" s="15" t="s">
        <v>24</v>
      </c>
      <c r="C161" s="16"/>
      <c r="D161" s="16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15" t="str">
        <f ca="1">IF(D161="цвет",SUM(O162:INDIRECT("L"&amp;R161)),IF(SUM(E161:N161)=0,"",SUM(E161:N161)))</f>
        <v/>
      </c>
      <c r="P161" s="64" t="s">
        <v>1</v>
      </c>
      <c r="Q161" s="56">
        <f t="shared" si="4"/>
        <v>8652</v>
      </c>
      <c r="R161" s="28">
        <f t="shared" ca="1" si="5"/>
        <v>166</v>
      </c>
      <c r="S161" s="65" t="s">
        <v>1</v>
      </c>
      <c r="T161" s="64"/>
    </row>
    <row r="162" spans="1:20" ht="26.25" thickBot="1">
      <c r="A162" s="26"/>
      <c r="B162" s="13" t="s">
        <v>64</v>
      </c>
      <c r="C162" s="32"/>
      <c r="D162" s="84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115" t="str">
        <f ca="1">IF(D162="цвет",SUM(O163:INDIRECT("L"&amp;R162)),IF(SUM(E162:N162)=0,"",SUM(E162:N162)))</f>
        <v/>
      </c>
      <c r="P162" s="64" t="s">
        <v>1</v>
      </c>
      <c r="Q162" s="56">
        <f t="shared" si="4"/>
        <v>8652</v>
      </c>
      <c r="R162" s="28">
        <f t="shared" ca="1" si="5"/>
        <v>166</v>
      </c>
      <c r="S162" s="65" t="s">
        <v>1</v>
      </c>
      <c r="T162" s="64"/>
    </row>
    <row r="163" spans="1:20" ht="17.45" customHeight="1" thickBot="1">
      <c r="A163" s="27"/>
      <c r="B163" s="127" t="s">
        <v>65</v>
      </c>
      <c r="C163" s="4">
        <v>6720</v>
      </c>
      <c r="D163" s="75" t="s">
        <v>4</v>
      </c>
      <c r="E163" s="76" t="s">
        <v>5</v>
      </c>
      <c r="F163" s="76" t="s">
        <v>6</v>
      </c>
      <c r="G163" s="76" t="s">
        <v>7</v>
      </c>
      <c r="H163" s="77" t="s">
        <v>3</v>
      </c>
      <c r="I163" s="76"/>
      <c r="J163" s="86"/>
      <c r="K163" s="86"/>
      <c r="L163" s="86"/>
      <c r="M163" s="86"/>
      <c r="N163" s="78"/>
      <c r="O163" s="58">
        <f ca="1">IF(D163="цвет",SUM(O164:INDIRECT("L"&amp;R163)),IF(SUM(E163:N163)=0,"",SUM(E163:N163)))</f>
        <v>0</v>
      </c>
      <c r="P163" s="51">
        <v>0</v>
      </c>
      <c r="Q163" s="56">
        <f t="shared" si="4"/>
        <v>6720</v>
      </c>
      <c r="R163" s="28">
        <f t="shared" ca="1" si="5"/>
        <v>166</v>
      </c>
      <c r="S163" s="63" t="s">
        <v>1</v>
      </c>
      <c r="T163" s="29" t="e">
        <f ca="1">S163*O163</f>
        <v>#VALUE!</v>
      </c>
    </row>
    <row r="164" spans="1:20" ht="21" thickBot="1">
      <c r="A164" s="27"/>
      <c r="B164" s="128"/>
      <c r="C164" s="5"/>
      <c r="D164" s="83" t="s">
        <v>29</v>
      </c>
      <c r="E164" s="103"/>
      <c r="F164" s="102"/>
      <c r="G164" s="102"/>
      <c r="H164" s="102"/>
      <c r="I164" s="102"/>
      <c r="J164" s="102"/>
      <c r="K164" s="102"/>
      <c r="L164" s="102"/>
      <c r="M164" s="102"/>
      <c r="N164" s="112"/>
      <c r="O164" s="115" t="str">
        <f ca="1">IF(D164="цвет",SUM(O165:INDIRECT("L"&amp;R164)),IF(SUM(E164:N164)=0,"",SUM(E164:N164)))</f>
        <v/>
      </c>
      <c r="P164" s="64" t="s">
        <v>1</v>
      </c>
      <c r="Q164" s="56">
        <f t="shared" si="4"/>
        <v>6720</v>
      </c>
      <c r="R164" s="28">
        <f t="shared" ca="1" si="5"/>
        <v>166</v>
      </c>
      <c r="S164" s="65" t="s">
        <v>1</v>
      </c>
      <c r="T164" s="64"/>
    </row>
    <row r="165" spans="1:20" ht="135" customHeight="1">
      <c r="A165" s="27"/>
      <c r="B165" s="138"/>
      <c r="C165" s="5"/>
      <c r="D165" s="130" t="s">
        <v>91</v>
      </c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15" t="str">
        <f ca="1">IF(D165="цвет",SUM(O166:INDIRECT("L"&amp;R165)),IF(SUM(E165:N165)=0,"",SUM(E165:N165)))</f>
        <v/>
      </c>
      <c r="P165" s="64" t="s">
        <v>1</v>
      </c>
      <c r="Q165" s="56">
        <f t="shared" si="4"/>
        <v>6720</v>
      </c>
      <c r="R165" s="28">
        <f t="shared" ca="1" si="5"/>
        <v>166</v>
      </c>
      <c r="S165" s="65" t="s">
        <v>1</v>
      </c>
      <c r="T165" s="64"/>
    </row>
    <row r="166" spans="1:20" ht="20.25" customHeight="1" thickBot="1">
      <c r="A166" s="27"/>
      <c r="B166" s="129"/>
      <c r="C166" s="14"/>
      <c r="D166" s="132" t="str">
        <f>HYPERLINK("https://miamia.ru/search/index.php?q="&amp;Q166&amp;"&amp;s=Поиск?utm_source=Excel&amp;utm_medium=Nalichie&amp;utm_content="&amp;Q166&amp;"","Посмотреть большую фотографию на сайте")</f>
        <v>Посмотреть большую фотографию на сайте</v>
      </c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15" t="str">
        <f ca="1">IF(D166="цвет",SUM(O167:INDIRECT("L"&amp;R166)),IF(SUM(E166:N166)=0,"",SUM(E166:N166)))</f>
        <v/>
      </c>
      <c r="P166" s="64" t="s">
        <v>1</v>
      </c>
      <c r="Q166" s="56">
        <f t="shared" si="4"/>
        <v>6720</v>
      </c>
      <c r="R166" s="28">
        <f t="shared" ca="1" si="5"/>
        <v>166</v>
      </c>
      <c r="S166" s="65" t="s">
        <v>1</v>
      </c>
      <c r="T166" s="64"/>
    </row>
    <row r="167" spans="1:20" ht="23.1" customHeight="1" thickBot="1">
      <c r="A167" s="41"/>
      <c r="B167" s="42" t="s">
        <v>48</v>
      </c>
      <c r="C167" s="43"/>
      <c r="D167" s="88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115" t="str">
        <f ca="1">IF(D167="цвет",SUM(O168:INDIRECT("L"&amp;R167)),IF(SUM(E167:N167)=0,"",SUM(E167:N167)))</f>
        <v/>
      </c>
      <c r="P167" s="64" t="s">
        <v>1</v>
      </c>
      <c r="Q167" s="56">
        <f t="shared" si="4"/>
        <v>6720</v>
      </c>
      <c r="R167" s="28">
        <f t="shared" ca="1" si="5"/>
        <v>173</v>
      </c>
      <c r="S167" s="65" t="s">
        <v>1</v>
      </c>
      <c r="T167" s="64"/>
    </row>
    <row r="168" spans="1:20" ht="17.25" thickBot="1">
      <c r="A168" s="44"/>
      <c r="B168" s="135" t="s">
        <v>48</v>
      </c>
      <c r="C168" s="45">
        <v>6912</v>
      </c>
      <c r="D168" s="89" t="s">
        <v>4</v>
      </c>
      <c r="E168" s="76" t="s">
        <v>5</v>
      </c>
      <c r="F168" s="77" t="s">
        <v>6</v>
      </c>
      <c r="G168" s="77" t="s">
        <v>7</v>
      </c>
      <c r="H168" s="77" t="s">
        <v>3</v>
      </c>
      <c r="I168" s="77" t="s">
        <v>8</v>
      </c>
      <c r="J168" s="77" t="s">
        <v>2</v>
      </c>
      <c r="K168" s="77"/>
      <c r="L168" s="90"/>
      <c r="M168" s="90"/>
      <c r="N168" s="90"/>
      <c r="O168" s="58">
        <f ca="1">IF(D168="цвет",SUM(O169:INDIRECT("L"&amp;R168)),IF(SUM(E168:N168)=0,"",SUM(E168:N168)))</f>
        <v>0</v>
      </c>
      <c r="P168" s="51">
        <v>0</v>
      </c>
      <c r="Q168" s="56">
        <f t="shared" si="4"/>
        <v>6912</v>
      </c>
      <c r="R168" s="28">
        <f t="shared" ca="1" si="5"/>
        <v>173</v>
      </c>
      <c r="S168" s="63" t="s">
        <v>1</v>
      </c>
      <c r="T168" s="29" t="e">
        <f ca="1">S168*O168</f>
        <v>#VALUE!</v>
      </c>
    </row>
    <row r="169" spans="1:20" ht="21" thickBot="1">
      <c r="A169" s="44"/>
      <c r="B169" s="136"/>
      <c r="C169" s="46"/>
      <c r="D169" s="91" t="s">
        <v>49</v>
      </c>
      <c r="E169" s="101"/>
      <c r="F169" s="101"/>
      <c r="G169" s="101"/>
      <c r="H169" s="101"/>
      <c r="I169" s="101"/>
      <c r="J169" s="101"/>
      <c r="K169" s="101"/>
      <c r="L169" s="101"/>
      <c r="M169" s="101"/>
      <c r="N169" s="111"/>
      <c r="O169" s="115" t="str">
        <f ca="1">IF(D169="цвет",SUM(O170:INDIRECT("L"&amp;R169)),IF(SUM(E169:N169)=0,"",SUM(E169:N169)))</f>
        <v/>
      </c>
      <c r="P169" s="64" t="s">
        <v>1</v>
      </c>
      <c r="Q169" s="56">
        <f t="shared" si="4"/>
        <v>6912</v>
      </c>
      <c r="R169" s="28">
        <f t="shared" ca="1" si="5"/>
        <v>173</v>
      </c>
      <c r="S169" s="65" t="s">
        <v>1</v>
      </c>
      <c r="T169" s="64"/>
    </row>
    <row r="170" spans="1:20" ht="21" thickBot="1">
      <c r="A170" s="44"/>
      <c r="B170" s="136"/>
      <c r="C170" s="46"/>
      <c r="D170" s="91" t="s">
        <v>29</v>
      </c>
      <c r="E170" s="101"/>
      <c r="F170" s="101"/>
      <c r="G170" s="101"/>
      <c r="H170" s="101"/>
      <c r="I170" s="101"/>
      <c r="J170" s="101"/>
      <c r="K170" s="101"/>
      <c r="L170" s="101"/>
      <c r="M170" s="101"/>
      <c r="N170" s="111"/>
      <c r="O170" s="115" t="str">
        <f ca="1">IF(D170="цвет",SUM(O171:INDIRECT("L"&amp;R170)),IF(SUM(E170:N170)=0,"",SUM(E170:N170)))</f>
        <v/>
      </c>
      <c r="P170" s="64" t="s">
        <v>1</v>
      </c>
      <c r="Q170" s="56">
        <f t="shared" si="4"/>
        <v>6912</v>
      </c>
      <c r="R170" s="28">
        <f t="shared" ca="1" si="5"/>
        <v>173</v>
      </c>
      <c r="S170" s="65" t="s">
        <v>1</v>
      </c>
      <c r="T170" s="64"/>
    </row>
    <row r="171" spans="1:20" ht="21" thickBot="1">
      <c r="A171" s="44"/>
      <c r="B171" s="136"/>
      <c r="C171" s="46"/>
      <c r="D171" s="91" t="s">
        <v>50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113"/>
      <c r="O171" s="115" t="str">
        <f ca="1">IF(D171="цвет",SUM(O172:INDIRECT("L"&amp;R171)),IF(SUM(E171:N171)=0,"",SUM(E171:N171)))</f>
        <v/>
      </c>
      <c r="P171" s="64" t="s">
        <v>1</v>
      </c>
      <c r="Q171" s="56">
        <f t="shared" si="4"/>
        <v>6912</v>
      </c>
      <c r="R171" s="28">
        <f t="shared" ca="1" si="5"/>
        <v>173</v>
      </c>
      <c r="S171" s="65" t="s">
        <v>1</v>
      </c>
      <c r="T171" s="64"/>
    </row>
    <row r="172" spans="1:20" ht="99.75" customHeight="1">
      <c r="A172" s="44"/>
      <c r="B172" s="136"/>
      <c r="C172" s="47"/>
      <c r="D172" s="130" t="s">
        <v>92</v>
      </c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15" t="str">
        <f ca="1">IF(D172="цвет",SUM(O173:INDIRECT("L"&amp;R172)),IF(SUM(E172:N172)=0,"",SUM(E172:N172)))</f>
        <v/>
      </c>
      <c r="P172" s="64" t="s">
        <v>1</v>
      </c>
      <c r="Q172" s="56">
        <f t="shared" si="4"/>
        <v>6912</v>
      </c>
      <c r="R172" s="28">
        <f t="shared" ca="1" si="5"/>
        <v>173</v>
      </c>
      <c r="S172" s="65" t="s">
        <v>1</v>
      </c>
      <c r="T172" s="64"/>
    </row>
    <row r="173" spans="1:20" ht="17.25" customHeight="1" thickBot="1">
      <c r="A173" s="44"/>
      <c r="B173" s="137"/>
      <c r="C173" s="48"/>
      <c r="D173" s="132" t="str">
        <f>HYPERLINK("https://miamia.ru/search/index.php?q="&amp;Q173&amp;"&amp;s=Поиск?utm_source=Excel&amp;utm_medium=Nalichie&amp;utm_content="&amp;Q173&amp;"","Посмотреть большую фотографию на сайте")</f>
        <v>Посмотреть большую фотографию на сайте</v>
      </c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15" t="str">
        <f ca="1">IF(D173="цвет",SUM(O174:INDIRECT("L"&amp;R173)),IF(SUM(E173:N173)=0,"",SUM(E173:N173)))</f>
        <v/>
      </c>
      <c r="P173" s="64" t="s">
        <v>1</v>
      </c>
      <c r="Q173" s="56">
        <f t="shared" si="4"/>
        <v>6912</v>
      </c>
      <c r="R173" s="28">
        <f t="shared" ca="1" si="5"/>
        <v>173</v>
      </c>
      <c r="S173" s="65" t="s">
        <v>1</v>
      </c>
      <c r="T173" s="64"/>
    </row>
    <row r="174" spans="1:20" ht="17.25" thickBot="1">
      <c r="A174" s="44"/>
      <c r="B174" s="135" t="s">
        <v>48</v>
      </c>
      <c r="C174" s="45">
        <v>6913</v>
      </c>
      <c r="D174" s="89" t="s">
        <v>4</v>
      </c>
      <c r="E174" s="76" t="s">
        <v>5</v>
      </c>
      <c r="F174" s="77" t="s">
        <v>6</v>
      </c>
      <c r="G174" s="77" t="s">
        <v>7</v>
      </c>
      <c r="H174" s="77" t="s">
        <v>3</v>
      </c>
      <c r="I174" s="77"/>
      <c r="J174" s="77"/>
      <c r="K174" s="77"/>
      <c r="L174" s="90"/>
      <c r="M174" s="90"/>
      <c r="N174" s="90"/>
      <c r="O174" s="58">
        <f ca="1">IF(D174="цвет",SUM(O175:INDIRECT("L"&amp;R174)),IF(SUM(E174:N174)=0,"",SUM(E174:N174)))</f>
        <v>0</v>
      </c>
      <c r="P174" s="51">
        <v>0</v>
      </c>
      <c r="Q174" s="56">
        <f t="shared" si="4"/>
        <v>6913</v>
      </c>
      <c r="R174" s="28">
        <f t="shared" ca="1" si="5"/>
        <v>177</v>
      </c>
      <c r="S174" s="63" t="s">
        <v>1</v>
      </c>
      <c r="T174" s="29" t="e">
        <f ca="1">S174*O174</f>
        <v>#VALUE!</v>
      </c>
    </row>
    <row r="175" spans="1:20" ht="21" thickBot="1">
      <c r="A175" s="44"/>
      <c r="B175" s="136"/>
      <c r="C175" s="46"/>
      <c r="D175" s="91" t="s">
        <v>49</v>
      </c>
      <c r="E175" s="101"/>
      <c r="F175" s="101"/>
      <c r="G175" s="101"/>
      <c r="H175" s="101"/>
      <c r="I175" s="101"/>
      <c r="J175" s="101"/>
      <c r="K175" s="101"/>
      <c r="L175" s="101"/>
      <c r="M175" s="101"/>
      <c r="N175" s="111"/>
      <c r="O175" s="115" t="str">
        <f ca="1">IF(D175="цвет",SUM(O176:INDIRECT("L"&amp;R175)),IF(SUM(E175:N175)=0,"",SUM(E175:N175)))</f>
        <v/>
      </c>
      <c r="P175" s="64" t="s">
        <v>1</v>
      </c>
      <c r="Q175" s="56">
        <f t="shared" si="4"/>
        <v>6913</v>
      </c>
      <c r="R175" s="28">
        <f t="shared" ca="1" si="5"/>
        <v>177</v>
      </c>
      <c r="S175" s="65" t="s">
        <v>1</v>
      </c>
      <c r="T175" s="64"/>
    </row>
    <row r="176" spans="1:20" ht="135" customHeight="1">
      <c r="A176" s="44"/>
      <c r="B176" s="136"/>
      <c r="C176" s="47"/>
      <c r="D176" s="130" t="s">
        <v>93</v>
      </c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15" t="str">
        <f ca="1">IF(D176="цвет",SUM(O177:INDIRECT("L"&amp;R176)),IF(SUM(E176:N176)=0,"",SUM(E176:N176)))</f>
        <v/>
      </c>
      <c r="P176" s="64" t="s">
        <v>1</v>
      </c>
      <c r="Q176" s="56">
        <f t="shared" si="4"/>
        <v>6913</v>
      </c>
      <c r="R176" s="28">
        <f t="shared" ca="1" si="5"/>
        <v>177</v>
      </c>
      <c r="S176" s="65" t="s">
        <v>1</v>
      </c>
      <c r="T176" s="64"/>
    </row>
    <row r="177" spans="1:20" ht="17.25" customHeight="1" thickBot="1">
      <c r="A177" s="44"/>
      <c r="B177" s="137"/>
      <c r="C177" s="48"/>
      <c r="D177" s="132" t="str">
        <f>HYPERLINK("https://miamia.ru/search/index.php?q="&amp;Q177&amp;"&amp;s=Поиск?utm_source=Excel&amp;utm_medium=Nalichie&amp;utm_content="&amp;Q177&amp;"","Посмотреть большую фотографию на сайте")</f>
        <v>Посмотреть большую фотографию на сайте</v>
      </c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15" t="str">
        <f ca="1">IF(D177="цвет",SUM(O178:INDIRECT("L"&amp;R177)),IF(SUM(E177:N177)=0,"",SUM(E177:N177)))</f>
        <v/>
      </c>
      <c r="P177" s="64" t="s">
        <v>1</v>
      </c>
      <c r="Q177" s="56">
        <f t="shared" si="4"/>
        <v>6913</v>
      </c>
      <c r="R177" s="28">
        <f t="shared" ca="1" si="5"/>
        <v>177</v>
      </c>
      <c r="S177" s="65" t="s">
        <v>1</v>
      </c>
      <c r="T177" s="64"/>
    </row>
    <row r="178" spans="1:20" ht="24" customHeight="1" thickBot="1">
      <c r="A178" s="20"/>
      <c r="B178" s="49" t="s">
        <v>51</v>
      </c>
      <c r="C178" s="50"/>
      <c r="D178" s="92"/>
      <c r="E178" s="93"/>
      <c r="F178" s="93"/>
      <c r="G178" s="93"/>
      <c r="H178" s="93"/>
      <c r="I178" s="93"/>
      <c r="J178" s="93"/>
      <c r="K178" s="94"/>
      <c r="L178" s="94"/>
      <c r="M178" s="94"/>
      <c r="N178" s="93"/>
      <c r="O178" s="115" t="str">
        <f ca="1">IF(D178="цвет",SUM(O179:INDIRECT("L"&amp;R178)),IF(SUM(E178:N178)=0,"",SUM(E178:N178)))</f>
        <v/>
      </c>
      <c r="P178" s="64" t="s">
        <v>1</v>
      </c>
      <c r="Q178" s="56">
        <f t="shared" si="4"/>
        <v>6913</v>
      </c>
      <c r="R178" s="28">
        <f t="shared" ca="1" si="5"/>
        <v>182</v>
      </c>
      <c r="S178" s="65" t="s">
        <v>1</v>
      </c>
      <c r="T178" s="64"/>
    </row>
    <row r="179" spans="1:20" ht="17.25" thickBot="1">
      <c r="A179" s="21"/>
      <c r="B179" s="127" t="s">
        <v>52</v>
      </c>
      <c r="C179" s="4">
        <v>2183</v>
      </c>
      <c r="D179" s="81" t="s">
        <v>4</v>
      </c>
      <c r="E179" s="82" t="s">
        <v>5</v>
      </c>
      <c r="F179" s="82" t="s">
        <v>6</v>
      </c>
      <c r="G179" s="82" t="s">
        <v>7</v>
      </c>
      <c r="H179" s="95" t="s">
        <v>3</v>
      </c>
      <c r="I179" s="82" t="s">
        <v>8</v>
      </c>
      <c r="J179" s="82" t="s">
        <v>2</v>
      </c>
      <c r="K179" s="82"/>
      <c r="L179" s="96"/>
      <c r="M179" s="96"/>
      <c r="N179" s="96"/>
      <c r="O179" s="58">
        <f ca="1">IF(D179="цвет",SUM(O180:INDIRECT("L"&amp;R179)),IF(SUM(E179:N179)=0,"",SUM(E179:N179)))</f>
        <v>0</v>
      </c>
      <c r="P179" s="51">
        <v>1677</v>
      </c>
      <c r="Q179" s="56">
        <f t="shared" si="4"/>
        <v>2183</v>
      </c>
      <c r="R179" s="28">
        <f t="shared" ca="1" si="5"/>
        <v>182</v>
      </c>
      <c r="S179" s="63">
        <v>490</v>
      </c>
      <c r="T179" s="29">
        <f ca="1">S179*O179</f>
        <v>0</v>
      </c>
    </row>
    <row r="180" spans="1:20" ht="21" thickBot="1">
      <c r="A180" s="21"/>
      <c r="B180" s="128"/>
      <c r="C180" s="5"/>
      <c r="D180" s="79" t="s">
        <v>18</v>
      </c>
      <c r="E180" s="123"/>
      <c r="F180" s="118"/>
      <c r="G180" s="101"/>
      <c r="H180" s="101"/>
      <c r="I180" s="104"/>
      <c r="J180" s="104"/>
      <c r="K180" s="101"/>
      <c r="L180" s="101"/>
      <c r="M180" s="101"/>
      <c r="N180" s="111"/>
      <c r="O180" s="115" t="str">
        <f ca="1">IF(D180="цвет",SUM(O181:INDIRECT("L"&amp;R180)),IF(SUM(E180:N180)=0,"",SUM(E180:N180)))</f>
        <v/>
      </c>
      <c r="P180" s="64" t="s">
        <v>1</v>
      </c>
      <c r="Q180" s="56">
        <f t="shared" si="4"/>
        <v>2183</v>
      </c>
      <c r="R180" s="28">
        <f t="shared" ca="1" si="5"/>
        <v>182</v>
      </c>
      <c r="S180" s="65" t="s">
        <v>1</v>
      </c>
      <c r="T180" s="64"/>
    </row>
    <row r="181" spans="1:20" ht="135" customHeight="1">
      <c r="A181" s="21"/>
      <c r="B181" s="138"/>
      <c r="C181" s="30"/>
      <c r="D181" s="130" t="s">
        <v>94</v>
      </c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15" t="str">
        <f ca="1">IF(D181="цвет",SUM(O182:INDIRECT("L"&amp;R181)),IF(SUM(E181:N181)=0,"",SUM(E181:N181)))</f>
        <v/>
      </c>
      <c r="P181" s="64" t="s">
        <v>1</v>
      </c>
      <c r="Q181" s="56">
        <f t="shared" si="4"/>
        <v>2183</v>
      </c>
      <c r="R181" s="28">
        <f t="shared" ca="1" si="5"/>
        <v>182</v>
      </c>
      <c r="S181" s="65" t="s">
        <v>1</v>
      </c>
      <c r="T181" s="64"/>
    </row>
    <row r="182" spans="1:20" ht="17.25" customHeight="1" thickBot="1">
      <c r="A182" s="21"/>
      <c r="B182" s="129"/>
      <c r="C182" s="31"/>
      <c r="D182" s="132" t="str">
        <f>HYPERLINK("https://miamia.ru/search/index.php?q="&amp;Q182&amp;"&amp;s=Поиск?utm_source=Excel&amp;utm_medium=Nalichie&amp;utm_content="&amp;Q182&amp;"","Посмотреть большую фотографию на сайте")</f>
        <v>Посмотреть большую фотографию на сайте</v>
      </c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15" t="str">
        <f ca="1">IF(D182="цвет",SUM(O183:INDIRECT("L"&amp;R182)),IF(SUM(E182:N182)=0,"",SUM(E182:N182)))</f>
        <v/>
      </c>
      <c r="P182" s="64" t="s">
        <v>1</v>
      </c>
      <c r="Q182" s="56">
        <f t="shared" si="4"/>
        <v>2183</v>
      </c>
      <c r="R182" s="28">
        <f t="shared" ca="1" si="5"/>
        <v>182</v>
      </c>
      <c r="S182" s="65" t="s">
        <v>1</v>
      </c>
      <c r="T182" s="64"/>
    </row>
    <row r="183" spans="1:20" ht="33.75" thickBot="1">
      <c r="B183" s="15" t="s">
        <v>66</v>
      </c>
      <c r="C183" s="16"/>
      <c r="D183" s="16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15" t="str">
        <f ca="1">IF(D183="цвет",SUM(O184:INDIRECT("L"&amp;R183)),IF(SUM(E183:N183)=0,"",SUM(E183:N183)))</f>
        <v/>
      </c>
      <c r="P183" s="64" t="s">
        <v>1</v>
      </c>
      <c r="Q183" s="56">
        <f t="shared" si="4"/>
        <v>2183</v>
      </c>
      <c r="R183" s="28">
        <f t="shared" ca="1" si="5"/>
        <v>0</v>
      </c>
      <c r="S183" s="65" t="s">
        <v>1</v>
      </c>
      <c r="T183" s="64"/>
    </row>
    <row r="184" spans="1:20" ht="17.25" thickBot="1">
      <c r="A184" s="21"/>
      <c r="B184" s="127" t="s">
        <v>81</v>
      </c>
      <c r="C184" s="4" t="s">
        <v>72</v>
      </c>
      <c r="D184" s="75" t="s">
        <v>4</v>
      </c>
      <c r="E184" s="76" t="s">
        <v>8</v>
      </c>
      <c r="F184" s="97" t="s">
        <v>2</v>
      </c>
      <c r="G184" s="97" t="s">
        <v>12</v>
      </c>
      <c r="H184" s="76" t="s">
        <v>17</v>
      </c>
      <c r="I184" s="76"/>
      <c r="J184" s="76"/>
      <c r="K184" s="76"/>
      <c r="L184" s="78"/>
      <c r="M184" s="78"/>
      <c r="N184" s="78"/>
      <c r="O184" s="115" t="e">
        <f ca="1">IF(D184="цвет",SUM(O185:INDIRECT("L"&amp;R184)),IF(SUM(E184:N184)=0,"",SUM(E184:N184)))</f>
        <v>#REF!</v>
      </c>
      <c r="P184" s="51">
        <v>1031</v>
      </c>
      <c r="Q184" s="56" t="str">
        <f t="shared" si="4"/>
        <v>501-3</v>
      </c>
      <c r="R184" s="28">
        <f t="shared" ca="1" si="5"/>
        <v>0</v>
      </c>
      <c r="S184" s="63">
        <v>398</v>
      </c>
      <c r="T184" s="29" t="e">
        <f ca="1">S184*O184</f>
        <v>#REF!</v>
      </c>
    </row>
    <row r="185" spans="1:20" ht="21" thickBot="1">
      <c r="A185" s="21"/>
      <c r="B185" s="128"/>
      <c r="C185" s="5"/>
      <c r="D185" s="83" t="s">
        <v>61</v>
      </c>
      <c r="E185" s="119"/>
      <c r="F185" s="119"/>
      <c r="G185" s="102"/>
      <c r="H185" s="102"/>
      <c r="I185" s="102"/>
      <c r="J185" s="102"/>
      <c r="K185" s="102"/>
      <c r="L185" s="102"/>
      <c r="M185" s="102"/>
      <c r="N185" s="112"/>
      <c r="O185" s="115" t="str">
        <f ca="1">IF(D185="цвет",SUM(O186:INDIRECT("L"&amp;R185)),IF(SUM(E185:N185)=0,"",SUM(E185:N185)))</f>
        <v/>
      </c>
      <c r="P185" s="64" t="s">
        <v>1</v>
      </c>
      <c r="Q185" s="56" t="str">
        <f t="shared" si="4"/>
        <v>501-3</v>
      </c>
      <c r="R185" s="28">
        <f t="shared" ca="1" si="5"/>
        <v>0</v>
      </c>
      <c r="S185" s="65" t="s">
        <v>1</v>
      </c>
      <c r="T185" s="64"/>
    </row>
    <row r="186" spans="1:20" ht="21" thickBot="1">
      <c r="A186" s="21"/>
      <c r="B186" s="128"/>
      <c r="C186" s="5"/>
      <c r="D186" s="83" t="s">
        <v>18</v>
      </c>
      <c r="E186" s="119"/>
      <c r="F186" s="119"/>
      <c r="G186" s="102"/>
      <c r="H186" s="102"/>
      <c r="I186" s="102"/>
      <c r="J186" s="102"/>
      <c r="K186" s="102"/>
      <c r="L186" s="102"/>
      <c r="M186" s="102"/>
      <c r="N186" s="112"/>
      <c r="O186" s="115" t="str">
        <f ca="1">IF(D186="цвет",SUM(O187:INDIRECT("L"&amp;R186)),IF(SUM(E186:N186)=0,"",SUM(E186:N186)))</f>
        <v/>
      </c>
      <c r="P186" s="64" t="s">
        <v>1</v>
      </c>
      <c r="Q186" s="56" t="str">
        <f t="shared" si="4"/>
        <v>501-3</v>
      </c>
      <c r="R186" s="28">
        <f t="shared" ca="1" si="5"/>
        <v>0</v>
      </c>
      <c r="S186" s="65" t="s">
        <v>1</v>
      </c>
      <c r="T186" s="64"/>
    </row>
    <row r="187" spans="1:20" ht="21" thickBot="1">
      <c r="A187" s="21"/>
      <c r="B187" s="128"/>
      <c r="C187" s="5"/>
      <c r="D187" s="83" t="s">
        <v>67</v>
      </c>
      <c r="E187" s="102"/>
      <c r="F187" s="120"/>
      <c r="G187" s="102"/>
      <c r="H187" s="102"/>
      <c r="I187" s="102"/>
      <c r="J187" s="102"/>
      <c r="K187" s="102"/>
      <c r="L187" s="102"/>
      <c r="M187" s="102"/>
      <c r="N187" s="112"/>
      <c r="O187" s="115" t="str">
        <f ca="1">IF(D187="цвет",SUM(O188:INDIRECT("L"&amp;R187)),IF(SUM(E187:N187)=0,"",SUM(E187:N187)))</f>
        <v/>
      </c>
      <c r="P187" s="64" t="s">
        <v>1</v>
      </c>
      <c r="Q187" s="56" t="str">
        <f t="shared" si="4"/>
        <v>501-3</v>
      </c>
      <c r="R187" s="28">
        <f t="shared" ca="1" si="5"/>
        <v>0</v>
      </c>
      <c r="S187" s="65" t="s">
        <v>1</v>
      </c>
      <c r="T187" s="64"/>
    </row>
    <row r="188" spans="1:20" ht="32.25" customHeight="1">
      <c r="A188" s="21"/>
      <c r="B188" s="138"/>
      <c r="C188" s="5"/>
      <c r="D188" s="130" t="s">
        <v>95</v>
      </c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15" t="str">
        <f ca="1">IF(D188="цвет",SUM(O189:INDIRECT("L"&amp;R188)),IF(SUM(E188:N188)=0,"",SUM(E188:N188)))</f>
        <v/>
      </c>
      <c r="P188" s="64" t="s">
        <v>1</v>
      </c>
      <c r="Q188" s="56" t="str">
        <f t="shared" si="4"/>
        <v>501-3</v>
      </c>
      <c r="R188" s="28">
        <f t="shared" ca="1" si="5"/>
        <v>0</v>
      </c>
      <c r="S188" s="65" t="s">
        <v>1</v>
      </c>
      <c r="T188" s="64"/>
    </row>
    <row r="189" spans="1:20" ht="17.25" customHeight="1" thickBot="1">
      <c r="A189" s="21"/>
      <c r="B189" s="129"/>
      <c r="C189" s="14"/>
      <c r="D189" s="132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15" t="str">
        <f ca="1">IF(D189="цвет",SUM(O190:INDIRECT("L"&amp;R189)),IF(SUM(E189:N189)=0,"",SUM(E189:N189)))</f>
        <v/>
      </c>
      <c r="P189" s="64" t="s">
        <v>1</v>
      </c>
      <c r="Q189" s="56" t="str">
        <f t="shared" si="4"/>
        <v>501-3</v>
      </c>
      <c r="R189" s="28">
        <f t="shared" ca="1" si="5"/>
        <v>0</v>
      </c>
      <c r="S189" s="65" t="s">
        <v>1</v>
      </c>
      <c r="T189" s="64"/>
    </row>
    <row r="190" spans="1:20" ht="17.25" thickBot="1">
      <c r="A190" s="21"/>
      <c r="B190" s="127" t="s">
        <v>80</v>
      </c>
      <c r="C190" s="4" t="s">
        <v>71</v>
      </c>
      <c r="D190" s="75" t="s">
        <v>4</v>
      </c>
      <c r="E190" s="76" t="s">
        <v>68</v>
      </c>
      <c r="F190" s="76" t="s">
        <v>3</v>
      </c>
      <c r="G190" s="76" t="s">
        <v>8</v>
      </c>
      <c r="H190" s="76"/>
      <c r="I190" s="76"/>
      <c r="J190" s="76"/>
      <c r="K190" s="76"/>
      <c r="L190" s="78"/>
      <c r="M190" s="78"/>
      <c r="N190" s="78"/>
      <c r="O190" s="58" t="e">
        <f ca="1">IF(D190="цвет",SUM(O191:INDIRECT("L"&amp;R190)),IF(SUM(E190:N190)=0,"",SUM(E190:N190)))</f>
        <v>#REF!</v>
      </c>
      <c r="P190" s="51">
        <v>385</v>
      </c>
      <c r="Q190" s="56" t="str">
        <f t="shared" si="4"/>
        <v>111-1</v>
      </c>
      <c r="R190" s="28">
        <f t="shared" ca="1" si="5"/>
        <v>0</v>
      </c>
      <c r="S190" s="63">
        <v>150</v>
      </c>
      <c r="T190" s="29" t="e">
        <f ca="1">S190*O190</f>
        <v>#REF!</v>
      </c>
    </row>
    <row r="191" spans="1:20" ht="21" thickBot="1">
      <c r="A191" s="21"/>
      <c r="B191" s="128"/>
      <c r="C191" s="5"/>
      <c r="D191" s="83" t="s">
        <v>61</v>
      </c>
      <c r="E191" s="119"/>
      <c r="F191" s="102"/>
      <c r="G191" s="102"/>
      <c r="H191" s="102"/>
      <c r="I191" s="102"/>
      <c r="J191" s="102"/>
      <c r="K191" s="102"/>
      <c r="L191" s="102"/>
      <c r="M191" s="102"/>
      <c r="N191" s="112"/>
      <c r="O191" s="115" t="str">
        <f ca="1">IF(D191="цвет",SUM(O192:INDIRECT("L"&amp;R191)),IF(SUM(E191:N191)=0,"",SUM(E191:N191)))</f>
        <v/>
      </c>
      <c r="P191" s="64" t="s">
        <v>1</v>
      </c>
      <c r="Q191" s="56" t="str">
        <f t="shared" si="4"/>
        <v>111-1</v>
      </c>
      <c r="R191" s="28">
        <f t="shared" ca="1" si="5"/>
        <v>0</v>
      </c>
      <c r="S191" s="65" t="s">
        <v>1</v>
      </c>
      <c r="T191" s="64"/>
    </row>
    <row r="192" spans="1:20" ht="21" thickBot="1">
      <c r="A192" s="21"/>
      <c r="B192" s="128"/>
      <c r="C192" s="5"/>
      <c r="D192" s="83" t="s">
        <v>18</v>
      </c>
      <c r="E192" s="119"/>
      <c r="F192" s="102"/>
      <c r="G192" s="102"/>
      <c r="H192" s="102"/>
      <c r="I192" s="102"/>
      <c r="J192" s="102"/>
      <c r="K192" s="102"/>
      <c r="L192" s="102"/>
      <c r="M192" s="102"/>
      <c r="N192" s="112"/>
      <c r="O192" s="115" t="str">
        <f ca="1">IF(D192="цвет",SUM(O193:INDIRECT("L"&amp;R192)),IF(SUM(E192:N192)=0,"",SUM(E192:N192)))</f>
        <v/>
      </c>
      <c r="P192" s="64" t="s">
        <v>1</v>
      </c>
      <c r="Q192" s="56" t="str">
        <f t="shared" si="4"/>
        <v>111-1</v>
      </c>
      <c r="R192" s="28">
        <f t="shared" ca="1" si="5"/>
        <v>0</v>
      </c>
      <c r="S192" s="65" t="s">
        <v>1</v>
      </c>
      <c r="T192" s="64"/>
    </row>
    <row r="193" spans="1:20" ht="21" thickBot="1">
      <c r="A193" s="21"/>
      <c r="B193" s="128"/>
      <c r="C193" s="5"/>
      <c r="D193" s="83" t="s">
        <v>27</v>
      </c>
      <c r="E193" s="119"/>
      <c r="F193" s="102"/>
      <c r="G193" s="120"/>
      <c r="H193" s="102"/>
      <c r="I193" s="102"/>
      <c r="J193" s="102"/>
      <c r="K193" s="102"/>
      <c r="L193" s="102"/>
      <c r="M193" s="102"/>
      <c r="N193" s="112"/>
      <c r="O193" s="115" t="str">
        <f ca="1">IF(D193="цвет",SUM(O194:INDIRECT("L"&amp;R193)),IF(SUM(E193:N193)=0,"",SUM(E193:N193)))</f>
        <v/>
      </c>
      <c r="P193" s="64" t="s">
        <v>1</v>
      </c>
      <c r="Q193" s="56" t="str">
        <f t="shared" si="4"/>
        <v>111-1</v>
      </c>
      <c r="R193" s="28">
        <f t="shared" ca="1" si="5"/>
        <v>0</v>
      </c>
      <c r="S193" s="65" t="s">
        <v>1</v>
      </c>
      <c r="T193" s="64"/>
    </row>
    <row r="194" spans="1:20" ht="31.5" customHeight="1">
      <c r="A194" s="21"/>
      <c r="B194" s="128"/>
      <c r="C194" s="5"/>
      <c r="D194" s="130" t="s">
        <v>96</v>
      </c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15" t="str">
        <f ca="1">IF(D194="цвет",SUM(O195:INDIRECT("L"&amp;R194)),IF(SUM(E194:N194)=0,"",SUM(E194:N194)))</f>
        <v/>
      </c>
      <c r="P194" s="64" t="s">
        <v>1</v>
      </c>
      <c r="Q194" s="56" t="str">
        <f t="shared" si="4"/>
        <v>111-1</v>
      </c>
      <c r="R194" s="28">
        <f t="shared" ca="1" si="5"/>
        <v>0</v>
      </c>
      <c r="S194" s="65" t="s">
        <v>1</v>
      </c>
      <c r="T194" s="64"/>
    </row>
    <row r="195" spans="1:20" ht="17.25" customHeight="1" thickBot="1">
      <c r="A195" s="21"/>
      <c r="B195" s="144"/>
      <c r="C195" s="14"/>
      <c r="D195" s="132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15" t="str">
        <f ca="1">IF(D195="цвет",SUM(O196:INDIRECT("L"&amp;R195)),IF(SUM(E195:N195)=0,"",SUM(E195:N195)))</f>
        <v/>
      </c>
      <c r="P195" s="64" t="s">
        <v>1</v>
      </c>
      <c r="Q195" s="56" t="str">
        <f t="shared" si="4"/>
        <v>111-1</v>
      </c>
      <c r="R195" s="28">
        <f t="shared" ca="1" si="5"/>
        <v>0</v>
      </c>
      <c r="S195" s="65" t="s">
        <v>1</v>
      </c>
      <c r="T195" s="64"/>
    </row>
    <row r="196" spans="1:20" ht="17.25" thickBot="1">
      <c r="A196" s="21"/>
      <c r="B196" s="127" t="s">
        <v>79</v>
      </c>
      <c r="C196" s="4" t="s">
        <v>75</v>
      </c>
      <c r="D196" s="75" t="s">
        <v>4</v>
      </c>
      <c r="E196" s="76" t="s">
        <v>8</v>
      </c>
      <c r="F196" s="76" t="s">
        <v>2</v>
      </c>
      <c r="G196" s="98"/>
      <c r="H196" s="76"/>
      <c r="I196" s="76"/>
      <c r="J196" s="76"/>
      <c r="K196" s="76"/>
      <c r="L196" s="78"/>
      <c r="M196" s="78"/>
      <c r="N196" s="78"/>
      <c r="O196" s="58" t="e">
        <f ca="1">IF(D196="цвет",SUM(O197:INDIRECT("L"&amp;R196)),IF(SUM(E196:N196)=0,"",SUM(E196:N196)))</f>
        <v>#REF!</v>
      </c>
      <c r="P196" s="51">
        <v>457</v>
      </c>
      <c r="Q196" s="56" t="str">
        <f t="shared" ref="Q196:Q218" si="6">IF(C196&lt;&gt;0,C196,Q195)</f>
        <v>231-1</v>
      </c>
      <c r="R196" s="28">
        <f t="shared" ref="R196:R218" ca="1" si="7">IF(D196="Посмотреть большую фотографию на сайте",CELL("строка",O196),R197)</f>
        <v>0</v>
      </c>
      <c r="S196" s="63">
        <v>175</v>
      </c>
      <c r="T196" s="29" t="e">
        <f ca="1">S196*O196</f>
        <v>#REF!</v>
      </c>
    </row>
    <row r="197" spans="1:20" ht="21" thickBot="1">
      <c r="A197" s="21"/>
      <c r="B197" s="128"/>
      <c r="C197" s="5"/>
      <c r="D197" s="83" t="s">
        <v>27</v>
      </c>
      <c r="E197" s="102"/>
      <c r="F197" s="102"/>
      <c r="G197" s="102"/>
      <c r="H197" s="102"/>
      <c r="I197" s="102"/>
      <c r="J197" s="102"/>
      <c r="K197" s="102"/>
      <c r="L197" s="102"/>
      <c r="M197" s="102"/>
      <c r="N197" s="112"/>
      <c r="O197" s="115" t="str">
        <f ca="1">IF(D197="цвет",SUM(O198:INDIRECT("L"&amp;R197)),IF(SUM(E197:N197)=0,"",SUM(E197:N197)))</f>
        <v/>
      </c>
      <c r="P197" s="64" t="s">
        <v>1</v>
      </c>
      <c r="Q197" s="56" t="str">
        <f t="shared" si="6"/>
        <v>231-1</v>
      </c>
      <c r="R197" s="28">
        <f t="shared" ca="1" si="7"/>
        <v>0</v>
      </c>
      <c r="S197" s="65" t="s">
        <v>1</v>
      </c>
      <c r="T197" s="64"/>
    </row>
    <row r="198" spans="1:20" ht="21" thickBot="1">
      <c r="A198" s="21"/>
      <c r="B198" s="128"/>
      <c r="C198" s="5"/>
      <c r="D198" s="83" t="s">
        <v>61</v>
      </c>
      <c r="E198" s="119"/>
      <c r="F198" s="102"/>
      <c r="G198" s="102"/>
      <c r="H198" s="102"/>
      <c r="I198" s="102"/>
      <c r="J198" s="102"/>
      <c r="K198" s="102"/>
      <c r="L198" s="102"/>
      <c r="M198" s="102"/>
      <c r="N198" s="112"/>
      <c r="O198" s="115" t="str">
        <f ca="1">IF(D198="цвет",SUM(O199:INDIRECT("L"&amp;R198)),IF(SUM(E198:N198)=0,"",SUM(E198:N198)))</f>
        <v/>
      </c>
      <c r="P198" s="64" t="s">
        <v>1</v>
      </c>
      <c r="Q198" s="56" t="str">
        <f t="shared" si="6"/>
        <v>231-1</v>
      </c>
      <c r="R198" s="28">
        <f t="shared" ca="1" si="7"/>
        <v>0</v>
      </c>
      <c r="S198" s="65" t="s">
        <v>1</v>
      </c>
      <c r="T198" s="64"/>
    </row>
    <row r="199" spans="1:20" ht="31.5" customHeight="1">
      <c r="A199" s="21"/>
      <c r="B199" s="128"/>
      <c r="C199" s="5"/>
      <c r="D199" s="130" t="s">
        <v>97</v>
      </c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15" t="str">
        <f ca="1">IF(D199="цвет",SUM(O200:INDIRECT("L"&amp;R199)),IF(SUM(E199:N199)=0,"",SUM(E199:N199)))</f>
        <v/>
      </c>
      <c r="P199" s="64" t="s">
        <v>1</v>
      </c>
      <c r="Q199" s="56" t="str">
        <f t="shared" si="6"/>
        <v>231-1</v>
      </c>
      <c r="R199" s="28">
        <f t="shared" ca="1" si="7"/>
        <v>0</v>
      </c>
      <c r="S199" s="65" t="s">
        <v>1</v>
      </c>
      <c r="T199" s="64"/>
    </row>
    <row r="200" spans="1:20" ht="17.25" customHeight="1" thickBot="1">
      <c r="A200" s="21"/>
      <c r="B200" s="144"/>
      <c r="C200" s="14"/>
      <c r="D200" s="132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15" t="str">
        <f ca="1">IF(D200="цвет",SUM(O201:INDIRECT("L"&amp;R200)),IF(SUM(E200:N200)=0,"",SUM(E200:N200)))</f>
        <v/>
      </c>
      <c r="P200" s="64" t="s">
        <v>1</v>
      </c>
      <c r="Q200" s="56" t="str">
        <f t="shared" si="6"/>
        <v>231-1</v>
      </c>
      <c r="R200" s="28">
        <f t="shared" ca="1" si="7"/>
        <v>0</v>
      </c>
      <c r="S200" s="65" t="s">
        <v>1</v>
      </c>
      <c r="T200" s="64"/>
    </row>
    <row r="201" spans="1:20" ht="17.25" thickBot="1">
      <c r="A201" s="21"/>
      <c r="B201" s="127" t="s">
        <v>78</v>
      </c>
      <c r="C201" s="4" t="s">
        <v>76</v>
      </c>
      <c r="D201" s="75" t="s">
        <v>4</v>
      </c>
      <c r="E201" s="76" t="s">
        <v>3</v>
      </c>
      <c r="F201" s="76" t="s">
        <v>8</v>
      </c>
      <c r="G201" s="76" t="s">
        <v>2</v>
      </c>
      <c r="H201" s="76" t="s">
        <v>12</v>
      </c>
      <c r="I201" s="76"/>
      <c r="J201" s="76"/>
      <c r="K201" s="76"/>
      <c r="L201" s="78"/>
      <c r="M201" s="78"/>
      <c r="N201" s="78"/>
      <c r="O201" s="58" t="e">
        <f ca="1">IF(D201="цвет",SUM(O202:INDIRECT("L"&amp;R201)),IF(SUM(E201:N201)=0,"",SUM(E201:N201)))</f>
        <v>#REF!</v>
      </c>
      <c r="P201" s="51">
        <v>501</v>
      </c>
      <c r="Q201" s="56" t="str">
        <f t="shared" si="6"/>
        <v>271-1</v>
      </c>
      <c r="R201" s="28">
        <f t="shared" ca="1" si="7"/>
        <v>0</v>
      </c>
      <c r="S201" s="63">
        <v>198</v>
      </c>
      <c r="T201" s="29" t="e">
        <f ca="1">S201*O201</f>
        <v>#REF!</v>
      </c>
    </row>
    <row r="202" spans="1:20" ht="21" thickBot="1">
      <c r="A202" s="21"/>
      <c r="B202" s="128"/>
      <c r="C202" s="5"/>
      <c r="D202" s="83" t="s">
        <v>18</v>
      </c>
      <c r="E202" s="102"/>
      <c r="F202" s="102"/>
      <c r="G202" s="102"/>
      <c r="H202" s="102"/>
      <c r="I202" s="102"/>
      <c r="J202" s="102"/>
      <c r="K202" s="102"/>
      <c r="L202" s="102"/>
      <c r="M202" s="102"/>
      <c r="N202" s="112"/>
      <c r="O202" s="115" t="str">
        <f ca="1">IF(D202="цвет",SUM(O203:INDIRECT("L"&amp;R202)),IF(SUM(E202:N202)=0,"",SUM(E202:N202)))</f>
        <v/>
      </c>
      <c r="P202" s="64" t="s">
        <v>1</v>
      </c>
      <c r="Q202" s="56" t="str">
        <f t="shared" si="6"/>
        <v>271-1</v>
      </c>
      <c r="R202" s="28">
        <f t="shared" ca="1" si="7"/>
        <v>0</v>
      </c>
      <c r="S202" s="65" t="s">
        <v>1</v>
      </c>
      <c r="T202" s="64"/>
    </row>
    <row r="203" spans="1:20" ht="21" thickBot="1">
      <c r="A203" s="21"/>
      <c r="B203" s="128"/>
      <c r="C203" s="5"/>
      <c r="D203" s="83" t="s">
        <v>27</v>
      </c>
      <c r="E203" s="102"/>
      <c r="F203" s="102"/>
      <c r="G203" s="119"/>
      <c r="H203" s="102"/>
      <c r="I203" s="102"/>
      <c r="J203" s="102"/>
      <c r="K203" s="102"/>
      <c r="L203" s="102"/>
      <c r="M203" s="102"/>
      <c r="N203" s="112"/>
      <c r="O203" s="115" t="str">
        <f ca="1">IF(D203="цвет",SUM(O204:INDIRECT("L"&amp;R203)),IF(SUM(E203:N203)=0,"",SUM(E203:N203)))</f>
        <v/>
      </c>
      <c r="P203" s="64" t="s">
        <v>1</v>
      </c>
      <c r="Q203" s="56" t="str">
        <f t="shared" si="6"/>
        <v>271-1</v>
      </c>
      <c r="R203" s="28">
        <f t="shared" ca="1" si="7"/>
        <v>0</v>
      </c>
      <c r="S203" s="65" t="s">
        <v>1</v>
      </c>
      <c r="T203" s="64"/>
    </row>
    <row r="204" spans="1:20" ht="21" thickBot="1">
      <c r="A204" s="21"/>
      <c r="B204" s="128"/>
      <c r="C204" s="5"/>
      <c r="D204" s="83" t="s">
        <v>61</v>
      </c>
      <c r="E204" s="102"/>
      <c r="F204" s="102"/>
      <c r="G204" s="102"/>
      <c r="H204" s="102"/>
      <c r="I204" s="102"/>
      <c r="J204" s="102"/>
      <c r="K204" s="102"/>
      <c r="L204" s="102"/>
      <c r="M204" s="102"/>
      <c r="N204" s="112"/>
      <c r="O204" s="115" t="str">
        <f ca="1">IF(D204="цвет",SUM(O205:INDIRECT("L"&amp;R204)),IF(SUM(E204:N204)=0,"",SUM(E204:N204)))</f>
        <v/>
      </c>
      <c r="P204" s="64" t="s">
        <v>1</v>
      </c>
      <c r="Q204" s="56" t="str">
        <f t="shared" si="6"/>
        <v>271-1</v>
      </c>
      <c r="R204" s="28">
        <f t="shared" ca="1" si="7"/>
        <v>0</v>
      </c>
      <c r="S204" s="65" t="s">
        <v>1</v>
      </c>
      <c r="T204" s="64"/>
    </row>
    <row r="205" spans="1:20" ht="45.75" customHeight="1">
      <c r="A205" s="21"/>
      <c r="B205" s="128"/>
      <c r="C205" s="5"/>
      <c r="D205" s="130" t="s">
        <v>98</v>
      </c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15" t="str">
        <f ca="1">IF(D205="цвет",SUM(O206:INDIRECT("L"&amp;R205)),IF(SUM(E205:N205)=0,"",SUM(E205:N205)))</f>
        <v/>
      </c>
      <c r="P205" s="64" t="s">
        <v>1</v>
      </c>
      <c r="Q205" s="56" t="str">
        <f t="shared" si="6"/>
        <v>271-1</v>
      </c>
      <c r="R205" s="28">
        <f t="shared" ca="1" si="7"/>
        <v>0</v>
      </c>
      <c r="S205" s="65" t="s">
        <v>1</v>
      </c>
      <c r="T205" s="64"/>
    </row>
    <row r="206" spans="1:20" ht="17.25" customHeight="1" thickBot="1">
      <c r="A206" s="21"/>
      <c r="B206" s="144"/>
      <c r="C206" s="14"/>
      <c r="D206" s="132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15" t="str">
        <f ca="1">IF(D206="цвет",SUM(O207:INDIRECT("L"&amp;R206)),IF(SUM(E206:N206)=0,"",SUM(E206:N206)))</f>
        <v/>
      </c>
      <c r="P206" s="64" t="s">
        <v>1</v>
      </c>
      <c r="Q206" s="56" t="str">
        <f t="shared" si="6"/>
        <v>271-1</v>
      </c>
      <c r="R206" s="28">
        <f t="shared" ca="1" si="7"/>
        <v>0</v>
      </c>
      <c r="S206" s="65" t="s">
        <v>1</v>
      </c>
      <c r="T206" s="64"/>
    </row>
    <row r="207" spans="1:20" ht="17.25" thickBot="1">
      <c r="A207" s="21"/>
      <c r="B207" s="127" t="s">
        <v>77</v>
      </c>
      <c r="C207" s="4" t="s">
        <v>69</v>
      </c>
      <c r="D207" s="75" t="s">
        <v>4</v>
      </c>
      <c r="E207" s="76" t="s">
        <v>3</v>
      </c>
      <c r="F207" s="76" t="s">
        <v>8</v>
      </c>
      <c r="G207" s="76"/>
      <c r="H207" s="76"/>
      <c r="I207" s="76"/>
      <c r="J207" s="76"/>
      <c r="K207" s="76"/>
      <c r="L207" s="78"/>
      <c r="M207" s="78"/>
      <c r="N207" s="78"/>
      <c r="O207" s="58" t="e">
        <f ca="1">IF(D207="цвет",SUM(O208:INDIRECT("L"&amp;R207)),IF(SUM(E207:N207)=0,"",SUM(E207:N207)))</f>
        <v>#REF!</v>
      </c>
      <c r="P207" s="51">
        <v>457</v>
      </c>
      <c r="Q207" s="56" t="str">
        <f t="shared" si="6"/>
        <v>087-1</v>
      </c>
      <c r="R207" s="28">
        <f t="shared" ca="1" si="7"/>
        <v>0</v>
      </c>
      <c r="S207" s="63">
        <v>175</v>
      </c>
      <c r="T207" s="29" t="e">
        <f ca="1">S207*O207</f>
        <v>#REF!</v>
      </c>
    </row>
    <row r="208" spans="1:20" ht="21" thickBot="1">
      <c r="A208" s="21"/>
      <c r="B208" s="128"/>
      <c r="C208" s="5"/>
      <c r="D208" s="83" t="s">
        <v>61</v>
      </c>
      <c r="E208" s="102"/>
      <c r="F208" s="102"/>
      <c r="G208" s="102"/>
      <c r="H208" s="102"/>
      <c r="I208" s="102"/>
      <c r="J208" s="102"/>
      <c r="K208" s="102"/>
      <c r="L208" s="102"/>
      <c r="M208" s="102"/>
      <c r="N208" s="112"/>
      <c r="O208" s="115" t="str">
        <f ca="1">IF(D208="цвет",SUM(O209:INDIRECT("L"&amp;R208)),IF(SUM(E208:N208)=0,"",SUM(E208:N208)))</f>
        <v/>
      </c>
      <c r="P208" s="64" t="s">
        <v>1</v>
      </c>
      <c r="Q208" s="56" t="str">
        <f t="shared" si="6"/>
        <v>087-1</v>
      </c>
      <c r="R208" s="28">
        <f t="shared" ca="1" si="7"/>
        <v>0</v>
      </c>
      <c r="S208" s="65" t="s">
        <v>1</v>
      </c>
      <c r="T208" s="64"/>
    </row>
    <row r="209" spans="1:20" ht="21" thickBot="1">
      <c r="A209" s="21"/>
      <c r="B209" s="128"/>
      <c r="C209" s="5"/>
      <c r="D209" s="83" t="s">
        <v>27</v>
      </c>
      <c r="E209" s="119"/>
      <c r="F209" s="119"/>
      <c r="G209" s="102"/>
      <c r="H209" s="102"/>
      <c r="I209" s="102"/>
      <c r="J209" s="102"/>
      <c r="K209" s="102"/>
      <c r="L209" s="102"/>
      <c r="M209" s="102"/>
      <c r="N209" s="112"/>
      <c r="O209" s="115" t="str">
        <f ca="1">IF(D209="цвет",SUM(O210:INDIRECT("L"&amp;R209)),IF(SUM(E209:N209)=0,"",SUM(E209:N209)))</f>
        <v/>
      </c>
      <c r="P209" s="64" t="s">
        <v>1</v>
      </c>
      <c r="Q209" s="56" t="str">
        <f t="shared" si="6"/>
        <v>087-1</v>
      </c>
      <c r="R209" s="28">
        <f t="shared" ca="1" si="7"/>
        <v>0</v>
      </c>
      <c r="S209" s="65" t="s">
        <v>1</v>
      </c>
      <c r="T209" s="64"/>
    </row>
    <row r="210" spans="1:20" ht="21" thickBot="1">
      <c r="A210" s="21"/>
      <c r="B210" s="128"/>
      <c r="C210" s="5"/>
      <c r="D210" s="83" t="s">
        <v>18</v>
      </c>
      <c r="E210" s="102"/>
      <c r="F210" s="102"/>
      <c r="G210" s="102"/>
      <c r="H210" s="102"/>
      <c r="I210" s="102"/>
      <c r="J210" s="102"/>
      <c r="K210" s="102"/>
      <c r="L210" s="102"/>
      <c r="M210" s="102"/>
      <c r="N210" s="112"/>
      <c r="O210" s="115" t="str">
        <f ca="1">IF(D210="цвет",SUM(O211:INDIRECT("L"&amp;R210)),IF(SUM(E210:N210)=0,"",SUM(E210:N210)))</f>
        <v/>
      </c>
      <c r="P210" s="64" t="s">
        <v>1</v>
      </c>
      <c r="Q210" s="56" t="str">
        <f t="shared" si="6"/>
        <v>087-1</v>
      </c>
      <c r="R210" s="28">
        <f t="shared" ca="1" si="7"/>
        <v>0</v>
      </c>
      <c r="S210" s="65" t="s">
        <v>1</v>
      </c>
      <c r="T210" s="64"/>
    </row>
    <row r="211" spans="1:20" ht="33" customHeight="1">
      <c r="A211" s="21"/>
      <c r="B211" s="128"/>
      <c r="C211" s="5"/>
      <c r="D211" s="130" t="s">
        <v>99</v>
      </c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15" t="str">
        <f ca="1">IF(D211="цвет",SUM(O212:INDIRECT("L"&amp;R211)),IF(SUM(E211:N211)=0,"",SUM(E211:N211)))</f>
        <v/>
      </c>
      <c r="P211" s="64" t="s">
        <v>1</v>
      </c>
      <c r="Q211" s="56" t="str">
        <f t="shared" si="6"/>
        <v>087-1</v>
      </c>
      <c r="R211" s="28">
        <f t="shared" ca="1" si="7"/>
        <v>0</v>
      </c>
      <c r="S211" s="65" t="s">
        <v>1</v>
      </c>
      <c r="T211" s="64"/>
    </row>
    <row r="212" spans="1:20" ht="17.25" customHeight="1" thickBot="1">
      <c r="A212" s="21"/>
      <c r="B212" s="144"/>
      <c r="C212" s="14"/>
      <c r="D212" s="132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15" t="str">
        <f ca="1">IF(D212="цвет",SUM(O213:INDIRECT("L"&amp;R212)),IF(SUM(E212:N212)=0,"",SUM(E212:N212)))</f>
        <v/>
      </c>
      <c r="P212" s="64" t="s">
        <v>1</v>
      </c>
      <c r="Q212" s="56" t="str">
        <f t="shared" si="6"/>
        <v>087-1</v>
      </c>
      <c r="R212" s="28">
        <f t="shared" ca="1" si="7"/>
        <v>0</v>
      </c>
      <c r="S212" s="65" t="s">
        <v>1</v>
      </c>
      <c r="T212" s="64"/>
    </row>
    <row r="213" spans="1:20" ht="17.25" thickBot="1">
      <c r="A213" s="21"/>
      <c r="B213" s="127" t="s">
        <v>77</v>
      </c>
      <c r="C213" s="4" t="s">
        <v>70</v>
      </c>
      <c r="D213" s="75" t="s">
        <v>4</v>
      </c>
      <c r="E213" s="76" t="s">
        <v>2</v>
      </c>
      <c r="F213" s="76" t="s">
        <v>12</v>
      </c>
      <c r="G213" s="76"/>
      <c r="H213" s="76"/>
      <c r="I213" s="76"/>
      <c r="J213" s="76"/>
      <c r="K213" s="76"/>
      <c r="L213" s="78"/>
      <c r="M213" s="78"/>
      <c r="N213" s="78"/>
      <c r="O213" s="58" t="e">
        <f ca="1">IF(D213="цвет",SUM(O214:INDIRECT("L"&amp;R213)),IF(SUM(E213:N213)=0,"",SUM(E213:N213)))</f>
        <v>#REF!</v>
      </c>
      <c r="P213" s="51">
        <v>507</v>
      </c>
      <c r="Q213" s="56" t="str">
        <f t="shared" si="6"/>
        <v>087-2</v>
      </c>
      <c r="R213" s="28">
        <f t="shared" ca="1" si="7"/>
        <v>0</v>
      </c>
      <c r="S213" s="63">
        <v>199</v>
      </c>
      <c r="T213" s="29" t="e">
        <f ca="1">S213*O213</f>
        <v>#REF!</v>
      </c>
    </row>
    <row r="214" spans="1:20" ht="21" thickBot="1">
      <c r="A214" s="21"/>
      <c r="B214" s="128"/>
      <c r="C214" s="5"/>
      <c r="D214" s="83" t="s">
        <v>61</v>
      </c>
      <c r="E214" s="102"/>
      <c r="F214" s="102"/>
      <c r="G214" s="102"/>
      <c r="H214" s="102"/>
      <c r="I214" s="102"/>
      <c r="J214" s="102"/>
      <c r="K214" s="102"/>
      <c r="L214" s="102"/>
      <c r="M214" s="102"/>
      <c r="N214" s="112"/>
      <c r="O214" s="115" t="str">
        <f ca="1">IF(D214="цвет",SUM(O215:INDIRECT("L"&amp;R214)),IF(SUM(E214:N214)=0,"",SUM(E214:N214)))</f>
        <v/>
      </c>
      <c r="P214" s="64" t="s">
        <v>1</v>
      </c>
      <c r="Q214" s="56" t="str">
        <f t="shared" si="6"/>
        <v>087-2</v>
      </c>
      <c r="R214" s="28">
        <f t="shared" ca="1" si="7"/>
        <v>0</v>
      </c>
      <c r="S214" s="65" t="s">
        <v>1</v>
      </c>
      <c r="T214" s="64"/>
    </row>
    <row r="215" spans="1:20" ht="21" thickBot="1">
      <c r="A215" s="21"/>
      <c r="B215" s="128"/>
      <c r="C215" s="5"/>
      <c r="D215" s="83" t="s">
        <v>27</v>
      </c>
      <c r="E215" s="119"/>
      <c r="F215" s="120"/>
      <c r="G215" s="102"/>
      <c r="H215" s="102"/>
      <c r="I215" s="102"/>
      <c r="J215" s="102"/>
      <c r="K215" s="102"/>
      <c r="L215" s="102"/>
      <c r="M215" s="102"/>
      <c r="N215" s="112"/>
      <c r="O215" s="115" t="str">
        <f ca="1">IF(D215="цвет",SUM(O216:INDIRECT("L"&amp;R215)),IF(SUM(E215:N215)=0,"",SUM(E215:N215)))</f>
        <v/>
      </c>
      <c r="P215" s="64" t="s">
        <v>1</v>
      </c>
      <c r="Q215" s="56" t="str">
        <f t="shared" si="6"/>
        <v>087-2</v>
      </c>
      <c r="R215" s="28">
        <f t="shared" ca="1" si="7"/>
        <v>0</v>
      </c>
      <c r="S215" s="65" t="s">
        <v>1</v>
      </c>
      <c r="T215" s="64"/>
    </row>
    <row r="216" spans="1:20" ht="21" thickBot="1">
      <c r="A216" s="21"/>
      <c r="B216" s="128"/>
      <c r="C216" s="5"/>
      <c r="D216" s="83" t="s">
        <v>18</v>
      </c>
      <c r="E216" s="102"/>
      <c r="F216" s="102"/>
      <c r="G216" s="102"/>
      <c r="H216" s="102"/>
      <c r="I216" s="102"/>
      <c r="J216" s="102"/>
      <c r="K216" s="102"/>
      <c r="L216" s="102"/>
      <c r="M216" s="102"/>
      <c r="N216" s="112"/>
      <c r="O216" s="115" t="str">
        <f ca="1">IF(D216="цвет",SUM(O217:INDIRECT("L"&amp;R216)),IF(SUM(E216:N216)=0,"",SUM(E216:N216)))</f>
        <v/>
      </c>
      <c r="P216" s="64" t="s">
        <v>1</v>
      </c>
      <c r="Q216" s="56" t="str">
        <f t="shared" si="6"/>
        <v>087-2</v>
      </c>
      <c r="R216" s="28">
        <f t="shared" ca="1" si="7"/>
        <v>0</v>
      </c>
      <c r="S216" s="65" t="s">
        <v>1</v>
      </c>
      <c r="T216" s="64"/>
    </row>
    <row r="217" spans="1:20" ht="33" customHeight="1">
      <c r="A217" s="21"/>
      <c r="B217" s="128"/>
      <c r="C217" s="5"/>
      <c r="D217" s="130" t="s">
        <v>100</v>
      </c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15" t="str">
        <f ca="1">IF(D217="цвет",SUM(O218:INDIRECT("L"&amp;R217)),IF(SUM(E217:N217)=0,"",SUM(E217:N217)))</f>
        <v/>
      </c>
      <c r="P217" s="64" t="s">
        <v>1</v>
      </c>
      <c r="Q217" s="56" t="str">
        <f t="shared" si="6"/>
        <v>087-2</v>
      </c>
      <c r="R217" s="28">
        <f t="shared" ca="1" si="7"/>
        <v>0</v>
      </c>
      <c r="S217" s="65" t="s">
        <v>1</v>
      </c>
      <c r="T217" s="64"/>
    </row>
    <row r="218" spans="1:20" ht="17.25" customHeight="1" thickBot="1">
      <c r="A218" s="21"/>
      <c r="B218" s="144"/>
      <c r="C218" s="14"/>
      <c r="D218" s="132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15" t="str">
        <f ca="1">IF(D218="цвет",SUM(O219:INDIRECT("L"&amp;R218)),IF(SUM(E218:N218)=0,"",SUM(E218:N218)))</f>
        <v/>
      </c>
      <c r="P218" s="64" t="s">
        <v>1</v>
      </c>
      <c r="Q218" s="56" t="str">
        <f t="shared" si="6"/>
        <v>087-2</v>
      </c>
      <c r="R218" s="28">
        <f t="shared" ca="1" si="7"/>
        <v>0</v>
      </c>
      <c r="S218" s="65" t="s">
        <v>1</v>
      </c>
      <c r="T218" s="64"/>
    </row>
    <row r="219" spans="1:20">
      <c r="P219" s="64" t="s">
        <v>1</v>
      </c>
      <c r="S219" s="65" t="s">
        <v>1</v>
      </c>
      <c r="T219" s="64"/>
    </row>
    <row r="220" spans="1:20">
      <c r="P220" s="64" t="s">
        <v>1</v>
      </c>
      <c r="S220" s="65" t="s">
        <v>1</v>
      </c>
      <c r="T220" s="64"/>
    </row>
    <row r="221" spans="1:20">
      <c r="P221" s="64" t="s">
        <v>1</v>
      </c>
      <c r="S221" s="65" t="s">
        <v>1</v>
      </c>
      <c r="T221" s="64"/>
    </row>
    <row r="222" spans="1:20">
      <c r="P222" s="64" t="s">
        <v>1</v>
      </c>
      <c r="S222" s="65" t="s">
        <v>1</v>
      </c>
      <c r="T222" s="64"/>
    </row>
  </sheetData>
  <sheetProtection sheet="1" objects="1" scenarios="1" autoFilter="0" pivotTables="0"/>
  <autoFilter ref="T1:T222"/>
  <customSheetViews>
    <customSheetView guid="{CAA6C15F-F96B-4AD5-9BDB-6A77A017AFA8}" scale="115" showAutoFilter="1" hiddenColumns="1" topLeftCell="B1">
      <pane ySplit="1" topLeftCell="A998" activePane="bottomLeft" state="frozen"/>
      <selection pane="bottomLeft" activeCell="B1" sqref="A1:IV65536"/>
      <pageMargins left="0.7" right="0.7" top="0.75" bottom="0.75" header="0.3" footer="0.3"/>
      <pageSetup paperSize="9" orientation="portrait" r:id="rId1"/>
      <autoFilter ref="B1:L1"/>
    </customSheetView>
    <customSheetView guid="{07C9932A-9CDE-41AA-B5AC-92BD0058D6E3}" scale="115" showAutoFilter="1" hiddenColumns="1" showRuler="0" topLeftCell="B1">
      <pane ySplit="1" topLeftCell="A998" activePane="bottomLeft" state="frozen"/>
      <selection pane="bottomLeft"/>
      <pageMargins left="0.7" right="0.7" top="0.75" bottom="0.75" header="0.3" footer="0.3"/>
      <pageSetup paperSize="9" orientation="portrait" r:id="rId2"/>
      <headerFooter alignWithMargins="0"/>
      <autoFilter ref="B1:L1"/>
    </customSheetView>
  </customSheetViews>
  <mergeCells count="112">
    <mergeCell ref="K1:O1"/>
    <mergeCell ref="D71:N71"/>
    <mergeCell ref="D72:N72"/>
    <mergeCell ref="B73:B78"/>
    <mergeCell ref="D43:N43"/>
    <mergeCell ref="D44:N44"/>
    <mergeCell ref="B45:B49"/>
    <mergeCell ref="B67:B72"/>
    <mergeCell ref="D77:N77"/>
    <mergeCell ref="E1:G1"/>
    <mergeCell ref="H1:J1"/>
    <mergeCell ref="D48:N48"/>
    <mergeCell ref="B50:B54"/>
    <mergeCell ref="D53:N53"/>
    <mergeCell ref="D54:N54"/>
    <mergeCell ref="B40:B44"/>
    <mergeCell ref="B35:B38"/>
    <mergeCell ref="D38:N38"/>
    <mergeCell ref="D49:N49"/>
    <mergeCell ref="B30:B33"/>
    <mergeCell ref="D37:N37"/>
    <mergeCell ref="D58:N58"/>
    <mergeCell ref="B56:B59"/>
    <mergeCell ref="D59:N59"/>
    <mergeCell ref="D66:N66"/>
    <mergeCell ref="D78:N78"/>
    <mergeCell ref="D83:N83"/>
    <mergeCell ref="B201:B206"/>
    <mergeCell ref="D205:N205"/>
    <mergeCell ref="D206:N206"/>
    <mergeCell ref="B196:B200"/>
    <mergeCell ref="D199:N199"/>
    <mergeCell ref="D200:N200"/>
    <mergeCell ref="D140:N140"/>
    <mergeCell ref="B142:B145"/>
    <mergeCell ref="D144:N144"/>
    <mergeCell ref="D145:N145"/>
    <mergeCell ref="B184:B189"/>
    <mergeCell ref="D188:N188"/>
    <mergeCell ref="D189:N189"/>
    <mergeCell ref="B190:B195"/>
    <mergeCell ref="D194:N194"/>
    <mergeCell ref="D195:N195"/>
    <mergeCell ref="B174:B177"/>
    <mergeCell ref="B179:B182"/>
    <mergeCell ref="D181:N181"/>
    <mergeCell ref="D182:N182"/>
    <mergeCell ref="D160:N160"/>
    <mergeCell ref="B207:B212"/>
    <mergeCell ref="D211:N211"/>
    <mergeCell ref="D212:N212"/>
    <mergeCell ref="B213:B218"/>
    <mergeCell ref="D217:N217"/>
    <mergeCell ref="D218:N218"/>
    <mergeCell ref="D33:N33"/>
    <mergeCell ref="D32:N32"/>
    <mergeCell ref="D27:N27"/>
    <mergeCell ref="D28:N28"/>
    <mergeCell ref="B112:B116"/>
    <mergeCell ref="D115:N115"/>
    <mergeCell ref="D116:N116"/>
    <mergeCell ref="B118:B121"/>
    <mergeCell ref="D120:N120"/>
    <mergeCell ref="D121:N121"/>
    <mergeCell ref="B123:B128"/>
    <mergeCell ref="D127:N127"/>
    <mergeCell ref="D128:N128"/>
    <mergeCell ref="B129:B134"/>
    <mergeCell ref="D133:N133"/>
    <mergeCell ref="D134:N134"/>
    <mergeCell ref="B135:B140"/>
    <mergeCell ref="D139:N139"/>
    <mergeCell ref="D22:N22"/>
    <mergeCell ref="D21:N21"/>
    <mergeCell ref="B14:B17"/>
    <mergeCell ref="D16:N16"/>
    <mergeCell ref="D17:N17"/>
    <mergeCell ref="B107:B111"/>
    <mergeCell ref="D110:N110"/>
    <mergeCell ref="D111:N111"/>
    <mergeCell ref="B90:B94"/>
    <mergeCell ref="D93:N93"/>
    <mergeCell ref="D94:N94"/>
    <mergeCell ref="B96:B100"/>
    <mergeCell ref="D99:N99"/>
    <mergeCell ref="D100:N100"/>
    <mergeCell ref="B102:B106"/>
    <mergeCell ref="D105:N105"/>
    <mergeCell ref="D106:N106"/>
    <mergeCell ref="B85:B88"/>
    <mergeCell ref="D87:N87"/>
    <mergeCell ref="D88:N88"/>
    <mergeCell ref="B61:B66"/>
    <mergeCell ref="D65:N65"/>
    <mergeCell ref="B80:B83"/>
    <mergeCell ref="D82:N82"/>
    <mergeCell ref="B156:B160"/>
    <mergeCell ref="D159:N159"/>
    <mergeCell ref="D176:N176"/>
    <mergeCell ref="D177:N177"/>
    <mergeCell ref="B147:B150"/>
    <mergeCell ref="D149:N149"/>
    <mergeCell ref="D150:N150"/>
    <mergeCell ref="B151:B155"/>
    <mergeCell ref="D173:N173"/>
    <mergeCell ref="D172:N172"/>
    <mergeCell ref="B168:B173"/>
    <mergeCell ref="B163:B166"/>
    <mergeCell ref="D165:N165"/>
    <mergeCell ref="D166:N166"/>
    <mergeCell ref="D154:N154"/>
    <mergeCell ref="D155:N155"/>
  </mergeCells>
  <phoneticPr fontId="8" type="noConversion"/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миа</vt:lpstr>
      <vt:lpstr>Искусственный_шелк</vt:lpstr>
      <vt:lpstr>Корейское_белье</vt:lpstr>
      <vt:lpstr>Натуральный_шелк</vt:lpstr>
      <vt:lpstr>Хлопок_и_вискоза</vt:lpstr>
    </vt:vector>
  </TitlesOfParts>
  <Company>miamia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</dc:creator>
  <cp:lastModifiedBy>Maksim</cp:lastModifiedBy>
  <cp:lastPrinted>2021-09-17T07:14:46Z</cp:lastPrinted>
  <dcterms:created xsi:type="dcterms:W3CDTF">2016-05-17T12:27:53Z</dcterms:created>
  <dcterms:modified xsi:type="dcterms:W3CDTF">2024-05-17T14:01:49Z</dcterms:modified>
</cp:coreProperties>
</file>